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<sst xmlns="http://schemas.openxmlformats.org/spreadsheetml/2006/main" count="16714" uniqueCount="4104">
  <si>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</si>
  <si>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</si>
  <si>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</si>
  <si>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</si>
  <si>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</si>
  <si>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</si>
  <si>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</si>
  <si>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</si>
  <si>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</si>
  <si>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</si>
  <si>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</si>
  <si>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</si>
  <si>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</si>
  <si>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</si>
  <si>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</si>
  <si>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</si>
  <si>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</si>
  <si>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</si>
  <si>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</si>
  <si>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</si>
  <si>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</si>
  <si>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</si>
  <si>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</si>
  <si>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</si>
  <si>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</si>
  <si>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</si>
  <si>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</si>
  <si>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</si>
  <si>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</si>
  <si>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</si>
  <si>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</si>
  <si>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</si>
  <si>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</si>
  <si>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</si>
  <si>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</si>
  <si>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</si>
  <si>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</si>
  <si>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</si>
  <si>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</si>
  <si>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</si>
  <si>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</si>
  <si>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</si>
  <si>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</si>
  <si>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</si>
  <si>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</si>
  <si>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</si>
  <si>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</si>
  <si>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</si>
  <si>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</si>
  <si>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</si>
  <si>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</si>
  <si>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</si>
  <si>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</si>
  <si>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</si>
  <si>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</si>
  <si>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</si>
  <si>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</si>
  <si>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</si>
  <si>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</si>
  <si>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</si>
  <si>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</si>
  <si>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</si>
  <si>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</si>
  <si>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</si>
  <si>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</si>
  <si>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</si>
  <si>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</si>
  <si>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</si>
  <si>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</si>
  <si>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</si>
  <si>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</si>
  <si>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</si>
  <si>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</si>
  <si>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</si>
  <si>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</si>
  <si>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</si>
  <si>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зам.гл.экономиста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</si>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</sst>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F17E3-4B46-8B3B-7836-930B23C6955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403BAE-0044-2DF6-19E6-A59D62CE48B3}" mc:Ignorable="x14ac xr xr2 xr3">
  <sheetPr>
    <tabColor rgb="FFCCCCFF"/>
  </sheetPr>
  <dimension ref="A1:Q79"/>
  <sheetViews>
    <sheetView topLeftCell="A1" showGridLines="0" zoomScale="90" workbookViewId="0">
      <selection activeCell="F72" sqref="F72"/>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80EE4AF-D82A-1D9C-91BB-518963110411}"/>
    <hyperlink ref="H17" location="Титульный!H9" display="Как заполнить?" tooltip="Помощь по работе с полями отчётной формы" xr:uid="{EAEE402A-C5C9-D708-3125-E56C19B94552}"/>
    <hyperlink ref="H39" location="Титульный!H9" display="Как заполнить?" tooltip="Помощь по работе с полями отчётной формы" xr:uid="{878A6CC1-67B6-FE55-332B-5447B7EC336A}"/>
    <hyperlink ref="H62" location="Титульный!H9" display="Как заполнить?" tooltip="Помощь по работе с полями отчётной формы" xr:uid="{9C188CED-4F47-1542-469D-BA13F44B5852}"/>
    <hyperlink ref="F70" r:id="rId4" xr:uid="{838BAFB1-9005-929B-1FA6-120B0CCE9C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3C7C9-1078-0767-F8C2-48B454F10ABD}"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4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4" width="3.00390625" customWidth="1"/>
    <col min="11" max="13" style="2924" width="9.140625" hidden="1"/>
    <col min="14" max="14" style="2924" width="25.7109375" hidden="1" customWidth="1"/>
    <col min="15" max="15" style="2924"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customHeight="1" ht="15">
      <c r="A14" s="1938"/>
      <c r="B14" s="1422" t="s">
        <v>101</v>
      </c>
      <c r="C14" s="1422"/>
      <c r="D14" s="856" t="s">
        <v>102</v>
      </c>
      <c r="E14" s="1934" t="str">
        <f>A12&amp;"."&amp;B14</f>
        <v>1.2</v>
      </c>
      <c r="F14" s="1939" t="s">
        <v>103</v>
      </c>
      <c r="G14" s="1943" t="s">
        <v>104</v>
      </c>
      <c r="H14" s="1943" t="s">
        <v>105</v>
      </c>
      <c r="I14" s="1941" t="s">
        <v>106</v>
      </c>
      <c r="J14" s="1680"/>
      <c r="K14" s="1692"/>
      <c r="L14" s="1692"/>
      <c r="M14" s="1680" t="str">
        <f t="array" ref="M14:M14">IF(ISERROR(MATCH(MID(N14,1,250),MID(note_ter,1,250),0)),"n","y")</f>
        <v>n</v>
      </c>
      <c r="N14" s="1692"/>
      <c r="O14" s="1680" t="str">
        <f>H14&amp;"("&amp;I14&amp;")"</f>
        <v>Дичнянский сельсовет(38621442)</v>
      </c>
      <c r="P14" s="1422"/>
      <c r="Q14" s="1422"/>
      <c r="R14" s="476"/>
      <c r="S14" s="1422"/>
      <c r="T14" s="1422"/>
      <c r="U14" s="1422"/>
      <c r="V14" s="889"/>
      <c r="W14" s="889"/>
      <c r="X14" s="683"/>
      <c r="Y14" s="683"/>
      <c r="Z14" s="683"/>
      <c r="AA14" s="683"/>
      <c r="AB14" s="683"/>
      <c r="AC14" s="683"/>
    </row>
    <row s="2909" customFormat="1" customHeight="1" ht="15.75">
      <c r="A15" s="2155"/>
      <c r="B15" s="473"/>
      <c r="C15" s="468"/>
      <c r="D15" s="857"/>
      <c r="E15" s="477"/>
      <c r="F15" s="233"/>
      <c r="G15" s="471" t="s">
        <v>107</v>
      </c>
      <c r="H15" s="243"/>
      <c r="I15" s="480"/>
      <c r="J15" s="567"/>
      <c r="K15" s="567"/>
      <c r="L15" s="567"/>
      <c r="M15" s="567"/>
      <c r="N15" s="556"/>
      <c r="O15" s="567"/>
      <c r="P15" s="473"/>
      <c r="Q15" s="473"/>
      <c r="R15" s="476"/>
      <c r="S15" s="473"/>
      <c r="T15" s="473"/>
      <c r="U15" s="473"/>
      <c r="V15" s="478"/>
      <c r="W15" s="478"/>
      <c r="X15" s="475"/>
      <c r="Y15" s="475"/>
      <c r="Z15" s="475"/>
      <c r="AA15" s="475"/>
      <c r="AB15" s="475"/>
      <c r="AC15" s="479">
        <v>15</v>
      </c>
    </row>
    <row s="2864" customFormat="1" customHeight="1" ht="14.699999999999998">
      <c r="A16" s="814"/>
      <c r="B16" s="473"/>
      <c r="C16" s="814"/>
      <c r="D16" s="838"/>
      <c r="E16" s="850"/>
      <c r="F16" s="234"/>
      <c r="G16" s="472" t="s">
        <v>108</v>
      </c>
      <c r="H16" s="234"/>
      <c r="I16" s="235"/>
      <c r="J16" s="305"/>
      <c r="K16" s="211"/>
      <c r="L16" s="211"/>
      <c r="M16" s="211"/>
      <c r="N16" s="282" t="s">
        <v>109</v>
      </c>
      <c r="O16" s="211"/>
      <c r="P16" s="281"/>
      <c r="Q16" s="281"/>
      <c r="R16" s="281"/>
      <c r="S16" s="281"/>
      <c r="AC16" s="172">
        <v>14</v>
      </c>
    </row>
    <row s="2864" customFormat="1" customHeight="1" ht="22.049999999999997">
      <c r="A17" s="814"/>
      <c r="B17" s="473"/>
      <c r="C17" s="814"/>
      <c r="D17" s="221"/>
      <c r="E17" s="236"/>
      <c r="F17" s="236"/>
      <c r="G17" s="236"/>
      <c r="H17" s="236"/>
      <c r="I17" s="236"/>
      <c r="J17" s="211"/>
      <c r="K17" s="211"/>
      <c r="L17" s="211"/>
      <c r="M17" s="211"/>
      <c r="N17" s="282"/>
      <c r="O17" s="211"/>
      <c r="P17" s="281"/>
      <c r="Q17" s="281"/>
      <c r="R17" s="281"/>
      <c r="S17" s="281"/>
      <c r="AC17" s="172">
        <v>21</v>
      </c>
    </row>
    <row s="2864" customFormat="1" customHeight="1" ht="14.699999999999998">
      <c r="A18" s="814"/>
      <c r="B18" s="473"/>
      <c r="C18" s="814"/>
      <c r="D18" s="221"/>
      <c r="E18" s="139"/>
      <c r="F18" s="814"/>
      <c r="G18" s="139"/>
      <c r="H18" s="139"/>
      <c r="I18" s="139"/>
      <c r="J18" s="211"/>
      <c r="K18" s="211"/>
      <c r="L18" s="211"/>
      <c r="M18" s="211"/>
      <c r="N18" s="282"/>
      <c r="O18" s="211"/>
      <c r="P18" s="281"/>
      <c r="Q18" s="281"/>
      <c r="R18" s="281"/>
      <c r="S18" s="281"/>
      <c r="AC18" s="172">
        <v>14</v>
      </c>
    </row>
    <row s="2864" customFormat="1" customHeight="1" ht="1.05">
      <c r="A19" s="814"/>
      <c r="B19" s="473"/>
      <c r="C19" s="814"/>
      <c r="D19" s="221"/>
      <c r="E19" s="139"/>
      <c r="F19" s="814"/>
      <c r="G19" s="139"/>
      <c r="H19" s="139"/>
      <c r="I19" s="139"/>
      <c r="J19" s="211"/>
      <c r="K19" s="211"/>
      <c r="L19" s="211"/>
      <c r="M19" s="211"/>
      <c r="N19" s="282"/>
      <c r="O19" s="211"/>
      <c r="P19" s="281"/>
      <c r="Q19" s="281"/>
      <c r="R19" s="281"/>
      <c r="S19" s="281"/>
      <c r="AC19" s="172">
        <v>1</v>
      </c>
    </row>
    <row s="2940" customFormat="1" customHeight="1" ht="10.5">
      <c r="B20" s="890"/>
      <c r="D20" s="238"/>
      <c r="J20" s="211"/>
      <c r="K20" s="211"/>
      <c r="L20" s="211"/>
      <c r="M20" s="211"/>
      <c r="N20" s="282"/>
      <c r="O20" s="211"/>
      <c r="P20" s="281"/>
      <c r="Q20" s="281"/>
      <c r="R20" s="281"/>
      <c r="S20" s="281"/>
      <c r="AC20" s="237">
        <v>10</v>
      </c>
    </row>
    <row s="2940" customFormat="1" customHeight="1" ht="10.5">
      <c r="B21" s="890"/>
      <c r="D21" s="238"/>
      <c r="J21" s="211"/>
      <c r="K21" s="211"/>
      <c r="L21" s="211"/>
      <c r="M21" s="211"/>
      <c r="N21" s="282"/>
      <c r="O21" s="211"/>
      <c r="P21" s="281"/>
      <c r="Q21" s="281"/>
      <c r="R21" s="281"/>
      <c r="S21" s="281"/>
      <c r="AC21" s="237">
        <v>10</v>
      </c>
    </row>
    <row customHeight="1" ht="14.699999999999998">
      <c r="AC22" s="139">
        <v>14</v>
      </c>
    </row>
    <row customHeight="1" ht="14.699999999999998">
      <c r="AC23" s="139">
        <v>14</v>
      </c>
    </row>
    <row customHeight="1" ht="14.699999999999998">
      <c r="AC24" s="139">
        <v>14</v>
      </c>
    </row>
    <row customHeight="1" ht="14.699999999999998">
      <c r="H25" s="118"/>
      <c r="AC25" s="139">
        <v>14</v>
      </c>
    </row>
    <row customHeight="1" ht="14.699999999999998">
      <c r="AC26" s="139">
        <v>14</v>
      </c>
    </row>
    <row customHeight="1" ht="14.699999999999998">
      <c r="AC27" s="139">
        <v>14</v>
      </c>
    </row>
    <row customHeight="1" ht="14.699999999999998">
      <c r="AC28" s="139">
        <v>14</v>
      </c>
    </row>
    <row customHeight="1" ht="14.699999999999998">
      <c r="J29" s="139"/>
      <c r="K29" s="139"/>
      <c r="L29" s="139"/>
      <c r="AC29" s="139">
        <v>14</v>
      </c>
    </row>
    <row customHeight="1" ht="22.5" hidden="1">
      <c r="A30" s="814" t="s">
        <v>81</v>
      </c>
      <c r="B30" s="473">
        <v>0</v>
      </c>
      <c r="C30" s="814">
        <v>3</v>
      </c>
      <c r="D30" s="221">
        <v>3</v>
      </c>
      <c r="E30" s="139">
        <v>6</v>
      </c>
      <c r="F30" s="814">
        <v>0</v>
      </c>
      <c r="G30" s="139">
        <v>46</v>
      </c>
      <c r="H30" s="139">
        <v>42</v>
      </c>
      <c r="I30" s="139">
        <v>14</v>
      </c>
      <c r="J30" s="211">
        <v>3</v>
      </c>
      <c r="K30" s="211">
        <v>0</v>
      </c>
      <c r="L30" s="211">
        <v>0</v>
      </c>
      <c r="M30" s="211">
        <v>0</v>
      </c>
      <c r="N30" s="282">
        <v>0</v>
      </c>
      <c r="O30" s="211">
        <v>0</v>
      </c>
      <c r="P30" s="281">
        <v>0</v>
      </c>
      <c r="Q30" s="281">
        <v>0</v>
      </c>
      <c r="R30" s="281">
        <v>0</v>
      </c>
      <c r="S30" s="281">
        <v>0</v>
      </c>
      <c r="T30" s="139">
        <v>0</v>
      </c>
      <c r="U30" s="139">
        <v>0</v>
      </c>
      <c r="V30" s="139">
        <v>0</v>
      </c>
      <c r="W30" s="139">
        <v>0</v>
      </c>
      <c r="X30" s="139">
        <v>0</v>
      </c>
      <c r="Y30" s="139">
        <v>0</v>
      </c>
      <c r="Z30" s="139">
        <v>0</v>
      </c>
      <c r="AA30" s="139">
        <v>0</v>
      </c>
      <c r="AB30" s="139">
        <v>8</v>
      </c>
      <c r="AC30" s="139">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E2B9C-17DB-9FD2-10AE-4F35655261D2}"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9" width="6.421875" hidden="1" customWidth="1"/>
    <col min="2" max="2" style="2979" width="2.00390625" hidden="1" customWidth="1"/>
    <col min="3" max="3" style="2979" width="3.00390625" customWidth="1"/>
    <col min="4" max="4" style="2979" width="4.00390625" customWidth="1"/>
    <col min="5" max="5" style="2979" width="44.00390625" customWidth="1"/>
    <col min="6" max="6" style="2979" width="6.421875" customWidth="1"/>
    <col min="7" max="7" style="2979" width="4.00390625" customWidth="1"/>
    <col min="8" max="8" style="2979" width="5.00390625" customWidth="1"/>
    <col min="9" max="9" style="2979" width="52.00390625" customWidth="1"/>
    <col min="10" max="10" style="2979" width="7.00390625" customWidth="1"/>
    <col min="11" max="11" style="2979" width="3.00390625" customWidth="1"/>
    <col min="12" max="12" style="2979" width="6.00390625" customWidth="1"/>
    <col min="13" max="13" style="2979" width="56.00390625" customWidth="1"/>
    <col min="14" max="14" style="3030" width="8.00390625" customWidth="1"/>
    <col min="15" max="20" style="2924" width="9.140625" hidden="1"/>
    <col min="21" max="24" style="3014" width="9.140625" hidden="1"/>
    <col min="25" max="37" style="3030" width="9.140625" hidden="1"/>
    <col min="38" max="38" style="3030" width="8.00390625" customWidth="1"/>
    <col min="39" max="39" style="2979"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52"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2"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2"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110</v>
      </c>
      <c r="E9" s="2183"/>
      <c r="F9" s="2184" t="s">
        <v>111</v>
      </c>
      <c r="G9" s="2185"/>
      <c r="H9" s="2185"/>
      <c r="I9" s="2185"/>
      <c r="J9" s="2188" t="s">
        <v>112</v>
      </c>
      <c r="K9" s="2188"/>
      <c r="L9" s="2188"/>
      <c r="M9" s="2188"/>
      <c r="AM9" s="639">
        <v>18</v>
      </c>
    </row>
    <row customHeight="1" ht="24">
      <c r="A10" s="2182"/>
      <c r="B10" s="648"/>
      <c r="C10" s="581"/>
      <c r="D10" s="579" t="s">
        <v>87</v>
      </c>
      <c r="E10" s="579" t="s">
        <v>88</v>
      </c>
      <c r="F10" s="579" t="s">
        <v>113</v>
      </c>
      <c r="G10" s="2189" t="s">
        <v>87</v>
      </c>
      <c r="H10" s="2190"/>
      <c r="I10" s="579" t="s">
        <v>88</v>
      </c>
      <c r="J10" s="579" t="s">
        <v>113</v>
      </c>
      <c r="K10" s="2189" t="s">
        <v>87</v>
      </c>
      <c r="L10" s="2190"/>
      <c r="M10" s="579" t="s">
        <v>88</v>
      </c>
      <c r="N10" s="1683"/>
      <c r="AM10" s="639">
        <v>23</v>
      </c>
    </row>
    <row s="2979" customFormat="1" customHeight="1" ht="11.25" hidden="1">
      <c r="A11" s="649"/>
      <c r="B11" s="649"/>
      <c r="C11" s="649"/>
      <c r="D11" s="650" t="s">
        <v>114</v>
      </c>
      <c r="E11" s="650" t="s">
        <v>101</v>
      </c>
      <c r="F11" s="650" t="s">
        <v>89</v>
      </c>
      <c r="G11" s="2171" t="s">
        <v>90</v>
      </c>
      <c r="H11" s="2172"/>
      <c r="I11" s="650" t="s">
        <v>115</v>
      </c>
      <c r="J11" s="650" t="s">
        <v>91</v>
      </c>
      <c r="K11" s="2173" t="s">
        <v>92</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9" customFormat="1" customHeight="1" ht="15.75">
      <c r="A13" s="349"/>
      <c r="B13" s="349"/>
      <c r="C13" s="582"/>
      <c r="D13" s="2164" t="s">
        <v>114</v>
      </c>
      <c r="E13" s="2165" t="str">
        <f>INDEX(VD_NAME_LIST,MATCH("4189714",VD_ID_LIST,0))</f>
        <v>Водоотведение</v>
      </c>
      <c r="F13" s="2168" t="s">
        <v>65</v>
      </c>
      <c r="G13" s="2169"/>
      <c r="H13" s="2170">
        <v>1</v>
      </c>
      <c r="I13" s="2161" t="str">
        <f>IF(U13="","",INDEX(TERRITORY_MR_LIST,MATCH(U13,TERRITORY_LIST_ID,0)))</f>
        <v>Территория 1</v>
      </c>
      <c r="J13" s="2163" t="s">
        <v>19</v>
      </c>
      <c r="K13" s="658"/>
      <c r="L13" s="583" t="s">
        <v>114</v>
      </c>
      <c r="M13" s="659" t="s">
        <v>22</v>
      </c>
      <c r="N13" s="868"/>
      <c r="O13" s="1472" t="s">
        <v>121</v>
      </c>
      <c r="P13" s="1469" t="str">
        <f>$E$13</f>
        <v>Водоотведение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122</v>
      </c>
      <c r="W13" s="1322"/>
      <c r="X13" s="1322"/>
      <c r="Y13" s="660" t="s">
        <v>123</v>
      </c>
      <c r="Z13" s="660">
        <v>1705000</v>
      </c>
      <c r="AA13" s="660"/>
      <c r="AB13" s="660"/>
      <c r="AC13" s="660"/>
      <c r="AD13" s="660"/>
      <c r="AE13" s="660"/>
      <c r="AF13" s="660"/>
      <c r="AG13" s="660"/>
      <c r="AH13" s="660"/>
      <c r="AI13" s="660"/>
      <c r="AJ13" s="660"/>
      <c r="AK13" s="660"/>
      <c r="AL13" s="660"/>
      <c r="AM13" s="662">
        <v>15</v>
      </c>
    </row>
    <row s="2979" customFormat="1" customHeight="1" ht="15.75">
      <c r="A14" s="349"/>
      <c r="B14" s="349"/>
      <c r="C14" s="232"/>
      <c r="D14" s="2164"/>
      <c r="E14" s="2166"/>
      <c r="F14" s="2163"/>
      <c r="G14" s="2169"/>
      <c r="H14" s="2170"/>
      <c r="I14" s="2162"/>
      <c r="J14" s="2163"/>
      <c r="K14" s="477"/>
      <c r="L14" s="233"/>
      <c r="M14" s="663" t="s">
        <v>124</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9" customFormat="1" customHeight="1" ht="15.75">
      <c r="A15" s="349"/>
      <c r="B15" s="349"/>
      <c r="C15" s="232"/>
      <c r="D15" s="2164"/>
      <c r="E15" s="2167"/>
      <c r="F15" s="2163"/>
      <c r="G15" s="1116"/>
      <c r="H15" s="1117"/>
      <c r="I15" s="636" t="s">
        <v>125</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126</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FF03-BB54-E089-21FB-D107F60AE24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24" width="3.7109375" hidden="1" customWidth="1"/>
    <col min="3" max="3" style="2979" width="3.00390625" customWidth="1"/>
    <col min="4" max="4" style="2979" width="6.00390625" customWidth="1"/>
    <col min="5" max="5" style="2979" width="42.00390625" customWidth="1"/>
    <col min="6" max="6" style="2979" width="15.00390625" customWidth="1"/>
    <col min="7" max="7" style="2979" width="42.00390625" customWidth="1"/>
    <col min="8" max="8" style="2979" width="3.00390625" customWidth="1"/>
    <col min="9" max="9" style="2979" width="5.00390625" customWidth="1"/>
    <col min="10" max="10" style="2979" width="47.00390625" customWidth="1"/>
    <col min="11" max="12" style="2979" width="3.00390625" customWidth="1"/>
    <col min="13" max="13" style="2979" width="5.00390625" customWidth="1"/>
    <col min="14" max="14" style="2979" width="28.00390625" customWidth="1"/>
    <col min="15" max="16" style="2979" width="3.00390625" customWidth="1"/>
    <col min="17" max="17" style="2979" width="5.00390625" customWidth="1"/>
    <col min="18" max="18" style="2979" width="34.00390625" customWidth="1"/>
    <col min="19" max="20" style="2979" width="3.7109375" hidden="1" customWidth="1"/>
    <col min="21" max="21" style="2979" width="5.7109375" hidden="1" customWidth="1"/>
    <col min="22" max="22" style="2979" width="34.421875" hidden="1" customWidth="1"/>
    <col min="23" max="23" style="2979" width="30.00390625" customWidth="1"/>
    <col min="24" max="24" style="2979" width="3.00390625" customWidth="1"/>
    <col min="25" max="28" style="3014" width="9.8515625" hidden="1" customWidth="1"/>
    <col min="29" max="29" style="3014" width="27.00390625" hidden="1" customWidth="1"/>
    <col min="30" max="30" style="3014" width="10.57421875" hidden="1" customWidth="1"/>
    <col min="31" max="31" style="3014" width="10.7109375" hidden="1" customWidth="1"/>
    <col min="32" max="32" style="3014" width="10.00390625" hidden="1" customWidth="1"/>
    <col min="33" max="33" style="3014" width="12.8515625" hidden="1" customWidth="1"/>
    <col min="34" max="34" style="3014" width="24.421875" hidden="1" customWidth="1"/>
    <col min="35" max="35" style="3014" width="15.8515625" hidden="1" customWidth="1"/>
    <col min="36" max="36" style="3014" width="19.421875" hidden="1" customWidth="1"/>
    <col min="37" max="37" style="3014" width="11.00390625" hidden="1" customWidth="1"/>
    <col min="38" max="38" style="3014" width="23.57421875" hidden="1" customWidth="1"/>
    <col min="39" max="39" style="3014" width="23.8515625" hidden="1" customWidth="1"/>
    <col min="40" max="40" style="3014" width="25.28125" hidden="1" customWidth="1"/>
    <col min="41" max="41" style="3014" width="16.8515625" hidden="1" customWidth="1"/>
    <col min="42" max="42" style="3014" width="29.57421875" hidden="1" customWidth="1"/>
    <col min="43" max="43" style="3014" width="29.8515625" hidden="1" customWidth="1"/>
    <col min="44" max="44" style="2979" width="9.140625" hidden="1"/>
  </cols>
  <sheetData>
    <row customHeight="1" ht="11.25" hidden="1">
      <c r="A1" s="212"/>
      <c r="AR1" s="160" t="s">
        <v>14</v>
      </c>
    </row>
    <row customHeight="1" ht="11.25" hidden="1">
      <c r="AR2" s="160">
        <v>0</v>
      </c>
    </row>
    <row customHeight="1" ht="11.25" hidden="1">
      <c r="AR3" s="160">
        <v>0</v>
      </c>
    </row>
    <row customHeight="1" ht="3">
      <c r="AR4" s="160">
        <v>3</v>
      </c>
    </row>
    <row s="2952"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2"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2"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127</v>
      </c>
      <c r="F9" s="2159"/>
      <c r="G9" s="2183" t="s">
        <v>110</v>
      </c>
      <c r="H9" s="2183" t="s">
        <v>87</v>
      </c>
      <c r="I9" s="2183"/>
      <c r="J9" s="2183" t="s">
        <v>128</v>
      </c>
      <c r="K9" s="2211" t="s">
        <v>129</v>
      </c>
      <c r="L9" s="2211"/>
      <c r="M9" s="2211"/>
      <c r="N9" s="2211"/>
      <c r="O9" s="2211" t="s">
        <v>130</v>
      </c>
      <c r="P9" s="2211"/>
      <c r="Q9" s="2211"/>
      <c r="R9" s="2211"/>
      <c r="S9" s="2211" t="s">
        <v>131</v>
      </c>
      <c r="T9" s="2211"/>
      <c r="U9" s="2211"/>
      <c r="V9" s="2211"/>
      <c r="W9" s="2183" t="s">
        <v>132</v>
      </c>
      <c r="AR9" s="160">
        <v>27</v>
      </c>
    </row>
    <row customHeight="1" ht="31.5">
      <c r="D10" s="2183"/>
      <c r="E10" s="1340" t="s">
        <v>88</v>
      </c>
      <c r="F10" s="1340" t="s">
        <v>133</v>
      </c>
      <c r="G10" s="2183"/>
      <c r="H10" s="2183"/>
      <c r="I10" s="2183"/>
      <c r="J10" s="2183"/>
      <c r="K10" s="166" t="s">
        <v>113</v>
      </c>
      <c r="L10" s="2183" t="s">
        <v>87</v>
      </c>
      <c r="M10" s="2183"/>
      <c r="N10" s="166" t="s">
        <v>134</v>
      </c>
      <c r="O10" s="166" t="s">
        <v>113</v>
      </c>
      <c r="P10" s="2183" t="s">
        <v>87</v>
      </c>
      <c r="Q10" s="2183"/>
      <c r="R10" s="166" t="s">
        <v>134</v>
      </c>
      <c r="S10" s="339" t="s">
        <v>113</v>
      </c>
      <c r="T10" s="2183" t="s">
        <v>87</v>
      </c>
      <c r="U10" s="2183"/>
      <c r="V10" s="339" t="s">
        <v>88</v>
      </c>
      <c r="W10" s="2183"/>
      <c r="Z10" s="1315" t="s">
        <v>135</v>
      </c>
      <c r="AA10" s="1315" t="s">
        <v>136</v>
      </c>
      <c r="AB10" s="1315" t="s">
        <v>137</v>
      </c>
      <c r="AC10" s="1315" t="s">
        <v>138</v>
      </c>
      <c r="AD10" s="1315" t="s">
        <v>139</v>
      </c>
      <c r="AE10" s="1315" t="s">
        <v>140</v>
      </c>
      <c r="AF10" s="1315" t="s">
        <v>141</v>
      </c>
      <c r="AG10" s="1315" t="s">
        <v>142</v>
      </c>
      <c r="AH10" s="1315" t="s">
        <v>143</v>
      </c>
      <c r="AI10" s="1315" t="s">
        <v>144</v>
      </c>
      <c r="AJ10" s="1315" t="s">
        <v>145</v>
      </c>
      <c r="AK10" s="1315" t="s">
        <v>146</v>
      </c>
      <c r="AL10" s="1315" t="s">
        <v>147</v>
      </c>
      <c r="AM10" s="1315" t="s">
        <v>148</v>
      </c>
      <c r="AN10" s="1315" t="s">
        <v>149</v>
      </c>
      <c r="AO10" s="1315" t="s">
        <v>150</v>
      </c>
      <c r="AP10" s="1315" t="s">
        <v>151</v>
      </c>
      <c r="AQ10" s="1315" t="s">
        <v>152</v>
      </c>
      <c r="AR10" s="160">
        <v>30</v>
      </c>
    </row>
    <row s="2924" customFormat="1" customHeight="1" ht="12" hidden="1">
      <c r="D11" s="1305" t="s">
        <v>114</v>
      </c>
      <c r="E11" s="1305" t="s">
        <v>101</v>
      </c>
      <c r="F11" s="1305"/>
      <c r="G11" s="1305" t="s">
        <v>89</v>
      </c>
      <c r="H11" s="2212" t="s">
        <v>115</v>
      </c>
      <c r="I11" s="2212"/>
      <c r="J11" s="1305" t="s">
        <v>91</v>
      </c>
      <c r="K11" s="1305" t="s">
        <v>92</v>
      </c>
      <c r="L11" s="2212" t="s">
        <v>116</v>
      </c>
      <c r="M11" s="2212"/>
      <c r="N11" s="1305" t="s">
        <v>153</v>
      </c>
      <c r="O11" s="1305" t="s">
        <v>154</v>
      </c>
      <c r="P11" s="2212" t="s">
        <v>155</v>
      </c>
      <c r="Q11" s="2212"/>
      <c r="R11" s="1305" t="s">
        <v>156</v>
      </c>
      <c r="S11" s="1305" t="s">
        <v>155</v>
      </c>
      <c r="T11" s="2212" t="s">
        <v>156</v>
      </c>
      <c r="U11" s="2212"/>
      <c r="V11" s="1305" t="s">
        <v>157</v>
      </c>
      <c r="W11" s="1305" t="s">
        <v>158</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9" customFormat="1" customHeight="1" ht="17.25" hidden="1">
      <c r="A13" s="377"/>
      <c r="C13" s="265"/>
      <c r="D13" s="2191">
        <v>1</v>
      </c>
      <c r="E13" s="2199" t="s">
        <v>159</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160</v>
      </c>
      <c r="AD13" s="1323" t="s">
        <v>161</v>
      </c>
      <c r="AE13" s="1323" t="s">
        <v>162</v>
      </c>
      <c r="AF13" s="1323" t="s">
        <v>163</v>
      </c>
      <c r="AG13" s="1323" t="s">
        <v>164</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9"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9"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9"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9"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9"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165</v>
      </c>
      <c r="AD18" s="1323" t="s">
        <v>166</v>
      </c>
      <c r="AE18" s="1323" t="s">
        <v>167</v>
      </c>
      <c r="AF18" s="1323" t="s">
        <v>168</v>
      </c>
      <c r="AG18" s="1323" t="s">
        <v>169</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9"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9"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9"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9"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9" customFormat="1" customHeight="1" ht="17.25" hidden="1">
      <c r="A23" s="377"/>
      <c r="C23" s="265"/>
      <c r="D23" s="2191">
        <v>2</v>
      </c>
      <c r="E23" s="2199" t="s">
        <v>170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165</v>
      </c>
      <c r="AD23" s="1323" t="s">
        <v>166</v>
      </c>
      <c r="AE23" s="1323" t="s">
        <v>167</v>
      </c>
      <c r="AF23" s="1323" t="s">
        <v>168</v>
      </c>
      <c r="AG23" s="1323" t="s">
        <v>169</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9"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9"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9"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9"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9" customFormat="1" customHeight="1" ht="17.25" hidden="1">
      <c r="A28" s="377"/>
      <c r="C28" s="265"/>
      <c r="D28" s="2191">
        <v>3</v>
      </c>
      <c r="E28" s="2199" t="s">
        <v>171</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172</v>
      </c>
      <c r="AD28" s="1323" t="s">
        <v>173</v>
      </c>
      <c r="AE28" s="1323" t="s">
        <v>174</v>
      </c>
      <c r="AF28" s="1323" t="s">
        <v>175</v>
      </c>
      <c r="AG28" s="1323" t="s">
        <v>176</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9"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9"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9"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9"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9" customFormat="1" customHeight="1" ht="17.25" hidden="1">
      <c r="A33" s="377"/>
      <c r="C33" s="265"/>
      <c r="D33" s="2191">
        <v>4</v>
      </c>
      <c r="E33" s="2199" t="s">
        <v>177</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178</v>
      </c>
      <c r="AD33" s="1323" t="s">
        <v>179</v>
      </c>
      <c r="AE33" s="1323" t="s">
        <v>180</v>
      </c>
      <c r="AF33" s="1323" t="s">
        <v>181</v>
      </c>
      <c r="AG33" s="1323" t="s">
        <v>182</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9"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9"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9"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9"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9" customFormat="1" customHeight="1" ht="17.25" hidden="1">
      <c r="A38" s="377"/>
      <c r="C38" s="265"/>
      <c r="D38" s="2191">
        <v>5</v>
      </c>
      <c r="E38" s="2199" t="s">
        <v>183</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184</v>
      </c>
      <c r="AD38" s="1323" t="s">
        <v>185</v>
      </c>
      <c r="AE38" s="1323" t="s">
        <v>186</v>
      </c>
      <c r="AF38" s="1323" t="s">
        <v>187</v>
      </c>
      <c r="AG38" s="1323" t="s">
        <v>188</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9"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9"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9"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9"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9" customFormat="1" customHeight="1" ht="17.25" hidden="1">
      <c r="A43" s="377"/>
      <c r="C43" s="265"/>
      <c r="D43" s="2191">
        <v>6</v>
      </c>
      <c r="E43" s="2199" t="s">
        <v>189</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190</v>
      </c>
      <c r="AD43" s="1323" t="s">
        <v>191</v>
      </c>
      <c r="AE43" s="1323" t="s">
        <v>192</v>
      </c>
      <c r="AF43" s="1323" t="s">
        <v>193</v>
      </c>
      <c r="AG43" s="1323" t="s">
        <v>194</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9"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9"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9"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9"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9" customFormat="1" customHeight="1" ht="17.25" hidden="1">
      <c r="A48" s="377"/>
      <c r="C48" s="265"/>
      <c r="D48" s="2222">
        <v>7</v>
      </c>
      <c r="E48" s="2225" t="s">
        <v>195</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196</v>
      </c>
      <c r="AD48" s="1323" t="s">
        <v>197</v>
      </c>
      <c r="AE48" s="1323" t="s">
        <v>198</v>
      </c>
      <c r="AF48" s="1323" t="s">
        <v>199</v>
      </c>
      <c r="AG48" s="1323" t="s">
        <v>200</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9"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9"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9"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9"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9" customFormat="1" customHeight="1" ht="17.25" hidden="1">
      <c r="A53" s="377"/>
      <c r="C53" s="265"/>
      <c r="D53" s="2191">
        <v>8</v>
      </c>
      <c r="E53" s="2199" t="s">
        <v>201</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202</v>
      </c>
      <c r="AD53" s="1323" t="s">
        <v>203</v>
      </c>
      <c r="AE53" s="1323" t="s">
        <v>204</v>
      </c>
      <c r="AF53" s="1323" t="s">
        <v>205</v>
      </c>
      <c r="AG53" s="1323" t="s">
        <v>206</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9"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9"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9"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9"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9" customFormat="1" customHeight="1" ht="17.25" hidden="1">
      <c r="A58" s="377"/>
      <c r="C58" s="265"/>
      <c r="D58" s="2191">
        <v>9</v>
      </c>
      <c r="E58" s="2199" t="s">
        <v>207</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208</v>
      </c>
      <c r="AD58" s="1323" t="s">
        <v>209</v>
      </c>
      <c r="AE58" s="1323" t="s">
        <v>210</v>
      </c>
      <c r="AF58" s="1323" t="s">
        <v>211</v>
      </c>
      <c r="AG58" s="1323" t="s">
        <v>212</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9"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9"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9"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9"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9" customFormat="1" customHeight="1" ht="17.25" hidden="1">
      <c r="A63" s="377"/>
      <c r="C63" s="265"/>
      <c r="D63" s="2191">
        <v>10</v>
      </c>
      <c r="E63" s="2199" t="s">
        <v>213</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214</v>
      </c>
      <c r="AD63" s="1323" t="s">
        <v>215</v>
      </c>
      <c r="AE63" s="1323" t="s">
        <v>216</v>
      </c>
      <c r="AF63" s="1323" t="s">
        <v>217</v>
      </c>
      <c r="AG63" s="1323" t="s">
        <v>218</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9"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9"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9"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9"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219</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220</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221</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222</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223</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224</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225</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226</v>
      </c>
      <c r="F77" s="2228"/>
      <c r="G77" s="2229"/>
      <c r="H77" s="2229"/>
      <c r="I77" s="2229"/>
      <c r="J77" s="2229"/>
      <c r="K77" s="2229"/>
      <c r="L77" s="2229"/>
      <c r="M77" s="2229"/>
      <c r="N77" s="2229"/>
      <c r="O77" s="2229"/>
      <c r="P77" s="2229"/>
      <c r="Q77" s="2229"/>
      <c r="R77" s="2229"/>
      <c r="S77" s="2229"/>
      <c r="T77" s="2229"/>
      <c r="U77" s="2229"/>
      <c r="V77" s="2229"/>
      <c r="W77" s="2229"/>
      <c r="AR77" s="160">
        <v>0</v>
      </c>
    </row>
    <row s="2979"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9" customFormat="1" customHeight="1" ht="17.25" hidden="1">
      <c r="A79" s="377"/>
      <c r="C79" s="265"/>
      <c r="D79" s="2191">
        <v>1</v>
      </c>
      <c r="E79" s="2199" t="s">
        <v>227</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228</v>
      </c>
      <c r="AD79" s="1323" t="s">
        <v>229</v>
      </c>
      <c r="AE79" s="1323" t="s">
        <v>230</v>
      </c>
      <c r="AF79" s="1323" t="s">
        <v>231</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9"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9"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9"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9"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9" customFormat="1" customHeight="1" ht="17.25" hidden="1">
      <c r="A84" s="377"/>
      <c r="C84" s="265"/>
      <c r="D84" s="2191">
        <v>2</v>
      </c>
      <c r="E84" s="2199" t="s">
        <v>232</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233</v>
      </c>
      <c r="AD84" s="1323" t="s">
        <v>234</v>
      </c>
      <c r="AE84" s="1323" t="s">
        <v>235</v>
      </c>
      <c r="AF84" s="1323" t="s">
        <v>236</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9"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9"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9"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9"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9" customFormat="1" customHeight="1" ht="17.25" hidden="1">
      <c r="A89" s="377"/>
      <c r="C89" s="265"/>
      <c r="D89" s="2191">
        <v>3</v>
      </c>
      <c r="E89" s="2199" t="s">
        <v>237</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238</v>
      </c>
      <c r="AD89" s="1323" t="s">
        <v>239</v>
      </c>
      <c r="AE89" s="1323" t="s">
        <v>240</v>
      </c>
      <c r="AF89" s="1323" t="s">
        <v>241</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9"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9"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9"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9"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9" customFormat="1" customHeight="1" ht="17.25" hidden="1">
      <c r="A94" s="377"/>
      <c r="C94" s="265"/>
      <c r="D94" s="2191">
        <v>4</v>
      </c>
      <c r="E94" s="2199" t="s">
        <v>242</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243</v>
      </c>
      <c r="AD94" s="1323" t="s">
        <v>244</v>
      </c>
      <c r="AE94" s="1323" t="s">
        <v>245</v>
      </c>
      <c r="AF94" s="1323" t="s">
        <v>246</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9"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9"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9"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9"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9" customFormat="1" customHeight="1" ht="17.25" hidden="1">
      <c r="A99" s="377"/>
      <c r="C99" s="265"/>
      <c r="D99" s="2191">
        <v>5</v>
      </c>
      <c r="E99" s="2199" t="s">
        <v>247</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248</v>
      </c>
      <c r="AD99" s="1323" t="s">
        <v>249</v>
      </c>
      <c r="AE99" s="1323" t="s">
        <v>250</v>
      </c>
      <c r="AF99" s="1323" t="s">
        <v>251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9"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9"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9"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9"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9"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9" customFormat="1" customHeight="1" ht="17.25" hidden="1">
      <c r="A105" s="377"/>
      <c r="C105" s="265"/>
      <c r="D105" s="2191">
        <v>1</v>
      </c>
      <c r="E105" s="2199" t="s">
        <v>252</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253</v>
      </c>
      <c r="AD105" s="1323" t="s">
        <v>254</v>
      </c>
      <c r="AE105" s="1323" t="s">
        <v>255</v>
      </c>
      <c r="AF105" s="1323" t="s">
        <v>256</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9"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9"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9"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9"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9" customFormat="1" customHeight="1" ht="17.25" hidden="1">
      <c r="A110" s="377"/>
      <c r="C110" s="265"/>
      <c r="D110" s="2191">
        <v>2</v>
      </c>
      <c r="E110" s="2199" t="s">
        <v>257</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258</v>
      </c>
      <c r="AD110" s="1323" t="s">
        <v>259</v>
      </c>
      <c r="AE110" s="1323" t="s">
        <v>260</v>
      </c>
      <c r="AF110" s="1323" t="s">
        <v>261</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9"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9"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9"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9"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9" customFormat="1" customHeight="1" ht="17.25" hidden="1">
      <c r="A115" s="377"/>
      <c r="C115" s="265"/>
      <c r="D115" s="2191">
        <v>3</v>
      </c>
      <c r="E115" s="2199" t="s">
        <v>262</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263</v>
      </c>
      <c r="AD115" s="1323" t="s">
        <v>264</v>
      </c>
      <c r="AE115" s="1323" t="s">
        <v>265</v>
      </c>
      <c r="AF115" s="1323" t="s">
        <v>266</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9"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9"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9"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9"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9"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9" customFormat="1" customHeight="1" ht="17.25" hidden="1">
      <c r="A121" s="377"/>
      <c r="C121" s="265"/>
      <c r="D121" s="2191">
        <v>1</v>
      </c>
      <c r="E121" s="2199" t="s">
        <v>267</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268</v>
      </c>
      <c r="AD121" s="1323" t="s">
        <v>269</v>
      </c>
      <c r="AE121" s="1323" t="s">
        <v>270</v>
      </c>
      <c r="AF121" s="1323" t="s">
        <v>271</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9"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9"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9"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9"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9" customFormat="1" customHeight="1" ht="17.25" hidden="1">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9"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9"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9"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9"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9" customFormat="1" customHeight="1" ht="17.25" hidden="1">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9"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9"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9"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9"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D9A59-6DF7-66B6-5AFB-785B5F02C25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1" width="8.00390625" customWidth="1"/>
    <col min="38" max="64" style="2909" width="8.00390625" customWidth="1"/>
    <col min="65" max="65" style="2909"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110</v>
      </c>
      <c r="F8" s="2248" t="s">
        <v>127</v>
      </c>
      <c r="G8" s="2249"/>
      <c r="H8" s="2248" t="s">
        <v>87</v>
      </c>
      <c r="I8" s="2249"/>
      <c r="J8" s="2183" t="s">
        <v>128</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88</v>
      </c>
      <c r="G9" s="2231" t="s">
        <v>133</v>
      </c>
      <c r="H9" s="2250"/>
      <c r="I9" s="2251"/>
      <c r="J9" s="2157"/>
      <c r="K9" s="1615"/>
      <c r="L9" s="2183" t="s">
        <v>291</v>
      </c>
      <c r="M9" s="2157"/>
      <c r="N9" s="2248" t="s">
        <v>87</v>
      </c>
      <c r="O9" s="2249"/>
      <c r="P9" s="2183" t="s">
        <v>134</v>
      </c>
      <c r="Q9" s="1612"/>
      <c r="R9" s="2183" t="s">
        <v>291</v>
      </c>
      <c r="S9" s="2157"/>
      <c r="T9" s="2248" t="s">
        <v>87</v>
      </c>
      <c r="U9" s="2249"/>
      <c r="V9" s="2183" t="s">
        <v>134</v>
      </c>
      <c r="W9" s="1612"/>
      <c r="X9" s="2183" t="s">
        <v>291</v>
      </c>
      <c r="Y9" s="2157"/>
      <c r="Z9" s="2248" t="s">
        <v>87</v>
      </c>
      <c r="AA9" s="2249"/>
      <c r="AB9" s="2183" t="s">
        <v>292</v>
      </c>
      <c r="AC9" s="1612"/>
      <c r="AD9" s="2183" t="s">
        <v>291</v>
      </c>
      <c r="AE9" s="2157"/>
      <c r="AF9" s="2248" t="s">
        <v>87</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135</v>
      </c>
      <c r="BM10" s="349">
        <v>23</v>
      </c>
    </row>
    <row customHeight="1" ht="15">
      <c r="D11" s="2239" t="s">
        <v>114</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108C6-F903-2AEE-FB21-5144A508F24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302</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87</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114</v>
      </c>
      <c r="E11" s="1068" t="s">
        <v>307</v>
      </c>
      <c r="F11" s="1067" t="str">
        <f>IF(region_name="","",region_name)</f>
        <v>Курская область</v>
      </c>
      <c r="G11" s="1068" t="s">
        <v>308</v>
      </c>
      <c r="H11" s="531"/>
      <c r="J11" s="511">
        <v>0</v>
      </c>
    </row>
    <row customHeight="1" ht="22.5" hidden="1">
      <c r="A12" s="513"/>
      <c r="B12" s="558"/>
      <c r="C12" s="513"/>
      <c r="D12" s="501" t="s">
        <v>114</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114</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4634002573</v>
      </c>
      <c r="G14" s="1068" t="s">
        <v>312</v>
      </c>
      <c r="H14" s="531"/>
      <c r="J14" s="511">
        <v>0</v>
      </c>
    </row>
    <row customHeight="1" ht="22.5" hidden="1">
      <c r="A15" s="513"/>
      <c r="B15" s="558"/>
      <c r="C15" s="513"/>
      <c r="D15" s="1065" t="s">
        <v>313</v>
      </c>
      <c r="E15" s="1066" t="s">
        <v>314</v>
      </c>
      <c r="F15" s="1067" t="str">
        <f>IF(kpp="","",kpp)</f>
        <v>463401001</v>
      </c>
      <c r="G15" s="1068" t="s">
        <v>315</v>
      </c>
      <c r="H15" s="531"/>
      <c r="J15" s="511">
        <v>0</v>
      </c>
    </row>
    <row customHeight="1" ht="39">
      <c r="A16" s="513"/>
      <c r="B16" s="558"/>
      <c r="C16" s="513"/>
      <c r="D16" s="501" t="s">
        <v>101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22</v>
      </c>
      <c r="G20" s="530"/>
      <c r="H20" s="531"/>
      <c r="I20" s="908"/>
      <c r="J20" s="511">
        <v>0</v>
      </c>
    </row>
    <row customHeight="1" ht="22.5" hidden="1">
      <c r="A21" s="2258"/>
      <c r="B21" s="558"/>
      <c r="C21" s="2269"/>
      <c r="D21" s="496" t="str">
        <f>D19&amp;".2"</f>
        <v>5.1.2</v>
      </c>
      <c r="E21" s="495" t="s">
        <v>320</v>
      </c>
      <c r="F21" s="1789" t="s">
        <v>22</v>
      </c>
      <c r="G21" s="500" t="s">
        <v>321</v>
      </c>
      <c r="H21" s="531"/>
      <c r="I21" s="908"/>
      <c r="J21" s="511">
        <v>0</v>
      </c>
    </row>
    <row customHeight="1" ht="22.5" hidden="1">
      <c r="A22" s="2258"/>
      <c r="B22" s="558"/>
      <c r="C22" s="2269"/>
      <c r="D22" s="496" t="str">
        <f>D19&amp;".3"</f>
        <v>5.1.3</v>
      </c>
      <c r="E22" s="495" t="s">
        <v>322</v>
      </c>
      <c r="F22" s="937" t="s">
        <v>22</v>
      </c>
      <c r="G22" s="530"/>
      <c r="H22" s="531"/>
      <c r="I22" s="908"/>
      <c r="J22" s="511">
        <v>0</v>
      </c>
    </row>
    <row customHeight="1" ht="22.5" hidden="1">
      <c r="A23" s="2258"/>
      <c r="B23" s="558"/>
      <c r="C23" s="2269"/>
      <c r="D23" s="496" t="str">
        <f>D19&amp;".4"</f>
        <v>5.1.4</v>
      </c>
      <c r="E23" s="495" t="s">
        <v>323</v>
      </c>
      <c r="F23" s="937" t="s">
        <v>22</v>
      </c>
      <c r="G23" s="500" t="s">
        <v>324</v>
      </c>
      <c r="H23" s="531"/>
      <c r="I23" s="908"/>
      <c r="J23" s="511">
        <v>0</v>
      </c>
    </row>
    <row customHeight="1" ht="22.5" hidden="1">
      <c r="A24" s="2034"/>
      <c r="B24" s="558"/>
      <c r="C24" s="548"/>
      <c r="D24" s="523"/>
      <c r="E24" s="1224" t="s">
        <v>325</v>
      </c>
      <c r="F24" s="524"/>
      <c r="G24" s="525"/>
      <c r="H24" s="531"/>
      <c r="I24" s="908"/>
      <c r="J24" s="511">
        <v>0</v>
      </c>
    </row>
    <row s="3235" customFormat="1" customHeight="1" ht="24.75" hidden="1">
      <c r="A25" s="513"/>
      <c r="B25" s="558"/>
      <c r="C25" s="558"/>
      <c r="D25" s="1062" t="s">
        <v>89</v>
      </c>
      <c r="E25" s="1064" t="s">
        <v>326</v>
      </c>
      <c r="F25" s="1069" t="s">
        <v>309</v>
      </c>
      <c r="G25" s="1064"/>
      <c r="J25" s="557">
        <v>0</v>
      </c>
    </row>
    <row s="3235" customFormat="1" customHeight="1" ht="11.25" hidden="1">
      <c r="A26" s="513"/>
      <c r="B26" s="558"/>
      <c r="C26" s="558"/>
      <c r="D26" s="1062" t="s">
        <v>327</v>
      </c>
      <c r="E26" s="1063" t="s">
        <v>328</v>
      </c>
      <c r="F26" s="1069" t="s">
        <v>309</v>
      </c>
      <c r="G26" s="1064"/>
      <c r="J26" s="557">
        <v>0</v>
      </c>
    </row>
    <row s="3235"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335</v>
      </c>
      <c r="E30" s="1063" t="s">
        <v>336</v>
      </c>
      <c r="F30" s="1071"/>
      <c r="G30" s="1064"/>
      <c r="J30" s="557">
        <v>0</v>
      </c>
    </row>
    <row s="3235" customFormat="1" customHeight="1" ht="11.25" hidden="1">
      <c r="A31" s="513"/>
      <c r="B31" s="558"/>
      <c r="C31" s="558"/>
      <c r="D31" s="1062" t="s">
        <v>337</v>
      </c>
      <c r="E31" s="1063" t="s">
        <v>338</v>
      </c>
      <c r="F31" s="1071"/>
      <c r="G31" s="1064"/>
      <c r="J31" s="557">
        <v>0</v>
      </c>
    </row>
    <row s="3235"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2"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BF2A2-17F8-DC69-5697-4DE484D736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17"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8"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114</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943B-DF82-6E48-EFE9-A9D139DD174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114</v>
      </c>
      <c r="E2" s="2291"/>
      <c r="F2" s="1681"/>
      <c r="G2" s="1676" t="s">
        <v>114</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17"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87</v>
      </c>
      <c r="E11" s="2279" t="s">
        <v>110</v>
      </c>
      <c r="F11" s="2248" t="s">
        <v>87</v>
      </c>
      <c r="G11" s="2249"/>
      <c r="H11" s="2231" t="s">
        <v>388</v>
      </c>
      <c r="I11" s="2231" t="s">
        <v>389</v>
      </c>
      <c r="J11" s="2279"/>
      <c r="V11" s="1663">
        <v>26</v>
      </c>
    </row>
    <row customHeight="1" ht="14.699999999999998">
      <c r="C12" s="1572"/>
      <c r="D12" s="2183"/>
      <c r="E12" s="2279"/>
      <c r="F12" s="2256"/>
      <c r="G12" s="2257"/>
      <c r="H12" s="2288"/>
      <c r="I12" s="2288"/>
      <c r="J12" s="2279"/>
      <c r="V12" s="1663">
        <v>14</v>
      </c>
    </row>
    <row s="3358"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114</v>
      </c>
      <c r="E14" s="2291"/>
      <c r="F14" s="1673"/>
      <c r="G14" s="1672" t="s">
        <v>114</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126</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3FF87-E594-30BC-C535-2CC38F67937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87</v>
      </c>
      <c r="F8" s="879"/>
      <c r="G8" s="521" t="s">
        <v>85</v>
      </c>
      <c r="H8" s="521" t="s">
        <v>86</v>
      </c>
      <c r="I8" s="470" t="s">
        <v>84</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107</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5DE79-B011-74FF-0947-9C1B791E39E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161</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161</v>
      </c>
      <c r="B44" s="1419" t="s">
        <v>162</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23</v>
      </c>
    </row>
    <row customHeight="1" ht="1.05">
      <c r="A50" s="1419" t="s">
        <v>161</v>
      </c>
      <c r="B50" s="1419" t="s">
        <v>162</v>
      </c>
      <c r="C50" s="1419" t="s">
        <v>163</v>
      </c>
      <c r="D50" s="1419" t="s">
        <v>164</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B6011-F845-4C85-93F7-E96D6C2A8E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166</v>
      </c>
      <c r="B44" s="1419" t="s">
        <v>167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166</v>
      </c>
      <c r="B45" s="1419" t="s">
        <v>167</v>
      </c>
      <c r="C45" s="1419" t="s">
        <v>168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166</v>
      </c>
      <c r="B46" s="1419" t="s">
        <v>167</v>
      </c>
      <c r="C46" s="1419" t="s">
        <v>168</v>
      </c>
      <c r="D46" s="1419" t="s">
        <v>169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166</v>
      </c>
      <c r="B47" s="1419" t="s">
        <v>167</v>
      </c>
      <c r="C47" s="1419" t="s">
        <v>168</v>
      </c>
      <c r="D47" s="1419" t="s">
        <v>169</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166</v>
      </c>
      <c r="B48" s="1419" t="s">
        <v>167</v>
      </c>
      <c r="C48" s="1419" t="s">
        <v>168</v>
      </c>
      <c r="D48" s="1419" t="s">
        <v>169</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166</v>
      </c>
      <c r="B49" s="1419" t="s">
        <v>167</v>
      </c>
      <c r="C49" s="1419" t="s">
        <v>168</v>
      </c>
      <c r="D49" s="1419" t="s">
        <v>169</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166</v>
      </c>
      <c r="B50" s="1419" t="s">
        <v>167</v>
      </c>
      <c r="C50" s="1419" t="s">
        <v>168</v>
      </c>
      <c r="D50" s="1419" t="s">
        <v>169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166</v>
      </c>
      <c r="B51" s="1419" t="s">
        <v>167</v>
      </c>
      <c r="C51" s="1419" t="s">
        <v>168</v>
      </c>
      <c r="D51" s="1419" t="s">
        <v>169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166</v>
      </c>
      <c r="B52" s="1419" t="s">
        <v>167</v>
      </c>
      <c r="C52" s="1419" t="s">
        <v>168</v>
      </c>
      <c r="D52" s="1419" t="s">
        <v>169</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166</v>
      </c>
      <c r="B53" s="1419" t="s">
        <v>167</v>
      </c>
      <c r="C53" s="1419" t="s">
        <v>168</v>
      </c>
      <c r="D53" s="1419" t="s">
        <v>169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166</v>
      </c>
      <c r="B54" s="1399" t="s">
        <v>167</v>
      </c>
      <c r="C54" s="1399" t="s">
        <v>168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166</v>
      </c>
      <c r="B55" s="1399" t="s">
        <v>167</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166</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D42A-6BD3-17EC-FCE7-A8C14DA8DA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215</v>
      </c>
      <c r="B54" s="1431" t="s">
        <v>216</v>
      </c>
      <c r="C54" s="1431" t="s">
        <v>217</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215</v>
      </c>
      <c r="B55" s="1431" t="s">
        <v>216</v>
      </c>
      <c r="C55" s="1430"/>
      <c r="D55" s="1430"/>
      <c r="E55" s="2346"/>
      <c r="F55" s="2345"/>
      <c r="G55" s="1430"/>
      <c r="H55" s="1430"/>
      <c r="I55" s="1430"/>
      <c r="J55" s="1430"/>
      <c r="K55" s="1430"/>
      <c r="L55" s="1433"/>
      <c r="M55" s="1435"/>
      <c r="N55" s="1435"/>
      <c r="O55" s="40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215</v>
      </c>
      <c r="B56" s="1431"/>
      <c r="C56" s="1431"/>
      <c r="D56" s="1431"/>
      <c r="E56" s="2345"/>
      <c r="F56" s="1431"/>
      <c r="G56" s="1431"/>
      <c r="H56" s="1431"/>
      <c r="I56" s="1431"/>
      <c r="J56" s="1431"/>
      <c r="K56" s="1431"/>
      <c r="L56" s="1437"/>
      <c r="M56" s="1435"/>
      <c r="N56" s="1435"/>
      <c r="O56" s="407"/>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FE4BC-CD5E-A937-7473-91D511C2A6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7" width="12.28125" hidden="1" customWidth="1"/>
    <col min="15" max="15" style="3597"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9"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9"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9"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9"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9"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9"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9"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87</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452</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140</v>
      </c>
      <c r="C41" s="1322" t="s">
        <v>141</v>
      </c>
      <c r="D41" s="1322" t="s">
        <v>142</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35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114</v>
      </c>
      <c r="T42" s="1311" t="s">
        <v>101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215</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215</v>
      </c>
      <c r="B44" s="1323" t="s">
        <v>216</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215</v>
      </c>
      <c r="B45" s="1323" t="s">
        <v>216</v>
      </c>
      <c r="C45" s="1323" t="s">
        <v>217</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215</v>
      </c>
      <c r="B46" s="1323" t="s">
        <v>216</v>
      </c>
      <c r="C46" s="1323" t="s">
        <v>217</v>
      </c>
      <c r="D46" s="1323" t="s">
        <v>218</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215</v>
      </c>
      <c r="B47" s="1323" t="s">
        <v>216</v>
      </c>
      <c r="C47" s="1323" t="s">
        <v>217</v>
      </c>
      <c r="D47" s="1323" t="s">
        <v>218</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215</v>
      </c>
      <c r="B48" s="1323" t="s">
        <v>216</v>
      </c>
      <c r="C48" s="1323" t="s">
        <v>217</v>
      </c>
      <c r="D48" s="1323" t="s">
        <v>218</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215</v>
      </c>
      <c r="B49" s="1323" t="s">
        <v>216</v>
      </c>
      <c r="C49" s="1323" t="s">
        <v>217</v>
      </c>
      <c r="D49" s="1323" t="s">
        <v>218</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413</v>
      </c>
      <c r="AN49" s="1692">
        <f>STRCHECKDATE(V50:AL50)</f>
      </c>
      <c r="AO49" s="1680"/>
      <c r="AP49" s="1680" t="str">
        <f>IF(T49="","",T49)</f>
        <v/>
      </c>
      <c r="AQ49" s="1680"/>
      <c r="AR49" s="1680"/>
      <c r="AS49" s="1687">
        <v>21</v>
      </c>
    </row>
    <row customHeight="1" ht="1.05">
      <c r="A50" s="1323" t="s">
        <v>215</v>
      </c>
      <c r="B50" s="1323" t="s">
        <v>216</v>
      </c>
      <c r="C50" s="1323" t="s">
        <v>217</v>
      </c>
      <c r="D50" s="1323" t="s">
        <v>218</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215</v>
      </c>
      <c r="B51" s="1323" t="s">
        <v>216</v>
      </c>
      <c r="C51" s="1323" t="s">
        <v>217</v>
      </c>
      <c r="D51" s="1323" t="s">
        <v>218</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215</v>
      </c>
      <c r="B52" s="1323" t="s">
        <v>216</v>
      </c>
      <c r="C52" s="1323" t="s">
        <v>217</v>
      </c>
      <c r="D52" s="1323" t="s">
        <v>218</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215</v>
      </c>
      <c r="B53" s="1323" t="s">
        <v>216</v>
      </c>
      <c r="C53" s="1323" t="s">
        <v>217</v>
      </c>
      <c r="D53" s="1323" t="s">
        <v>218</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215</v>
      </c>
      <c r="B54" s="1323" t="s">
        <v>216</v>
      </c>
      <c r="C54" s="1323" t="s">
        <v>217</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215</v>
      </c>
      <c r="B55" s="1323" t="s">
        <v>216</v>
      </c>
      <c r="C55" s="2030"/>
      <c r="D55" s="2030"/>
      <c r="E55" s="2346"/>
      <c r="F55" s="2345"/>
      <c r="G55" s="2030"/>
      <c r="H55" s="2030"/>
      <c r="I55" s="2030"/>
      <c r="J55" s="2030"/>
      <c r="K55" s="2030"/>
      <c r="L55" s="1436"/>
      <c r="M55" s="2031"/>
      <c r="N55" s="2031"/>
      <c r="O55" s="1691"/>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215</v>
      </c>
      <c r="B56" s="1323"/>
      <c r="C56" s="1323"/>
      <c r="D56" s="1323"/>
      <c r="E56" s="2345"/>
      <c r="F56" s="1323"/>
      <c r="G56" s="1323"/>
      <c r="H56" s="1323"/>
      <c r="I56" s="1323"/>
      <c r="J56" s="1323"/>
      <c r="K56" s="1323"/>
      <c r="L56" s="1366"/>
      <c r="M56" s="2031"/>
      <c r="N56" s="2031"/>
      <c r="O56" s="1691"/>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39F38-0D9B-A065-48A6-23FC843FB8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14" customFormat="1" customHeight="1" ht="24">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197</v>
      </c>
      <c r="B44" s="1419" t="s">
        <v>198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197</v>
      </c>
      <c r="B45" s="1419" t="s">
        <v>198</v>
      </c>
      <c r="C45" s="1419" t="s">
        <v>199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197</v>
      </c>
      <c r="B46" s="1419" t="s">
        <v>198</v>
      </c>
      <c r="C46" s="1419" t="s">
        <v>199</v>
      </c>
      <c r="D46" s="1419" t="s">
        <v>200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197</v>
      </c>
      <c r="B47" s="1419" t="s">
        <v>198</v>
      </c>
      <c r="C47" s="1419" t="s">
        <v>199</v>
      </c>
      <c r="D47" s="1419" t="s">
        <v>200</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197</v>
      </c>
      <c r="B48" s="1419" t="s">
        <v>198</v>
      </c>
      <c r="C48" s="1419" t="s">
        <v>199</v>
      </c>
      <c r="D48" s="1419" t="s">
        <v>200</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197</v>
      </c>
      <c r="B49" s="1419" t="s">
        <v>198</v>
      </c>
      <c r="C49" s="1419" t="s">
        <v>199</v>
      </c>
      <c r="D49" s="1419" t="s">
        <v>200</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413</v>
      </c>
      <c r="AN49" s="567">
        <f>STRCHECKDATE(V50:AL50)</f>
      </c>
      <c r="AO49" s="556"/>
      <c r="AP49" s="556" t="str">
        <f>IF(T49="","",T49)</f>
        <v/>
      </c>
      <c r="AQ49" s="556"/>
      <c r="AR49" s="556"/>
      <c r="AS49" s="1211">
        <v>21</v>
      </c>
    </row>
    <row customHeight="1" ht="1.05">
      <c r="A50" s="1419" t="s">
        <v>197</v>
      </c>
      <c r="B50" s="1419" t="s">
        <v>198</v>
      </c>
      <c r="C50" s="1419" t="s">
        <v>199</v>
      </c>
      <c r="D50" s="1419" t="s">
        <v>200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197</v>
      </c>
      <c r="B51" s="1419" t="s">
        <v>198</v>
      </c>
      <c r="C51" s="1419" t="s">
        <v>199</v>
      </c>
      <c r="D51" s="1419" t="s">
        <v>200</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197</v>
      </c>
      <c r="B52" s="1419" t="s">
        <v>198</v>
      </c>
      <c r="C52" s="1419" t="s">
        <v>199</v>
      </c>
      <c r="D52" s="1419" t="s">
        <v>200</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197</v>
      </c>
      <c r="B53" s="1419" t="s">
        <v>198</v>
      </c>
      <c r="C53" s="1419" t="s">
        <v>199</v>
      </c>
      <c r="D53" s="1419" t="s">
        <v>200</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197</v>
      </c>
      <c r="B54" s="1399" t="s">
        <v>198</v>
      </c>
      <c r="C54" s="1399" t="s">
        <v>199</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197</v>
      </c>
      <c r="B55" s="1399" t="s">
        <v>198</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197</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B11F6-0DC1-473E-F38D-4B1C40444E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173</v>
      </c>
      <c r="B44" s="1419" t="s">
        <v>174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173</v>
      </c>
      <c r="B45" s="1419" t="s">
        <v>174</v>
      </c>
      <c r="C45" s="1419" t="s">
        <v>175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173</v>
      </c>
      <c r="B46" s="1419" t="s">
        <v>174</v>
      </c>
      <c r="C46" s="1419" t="s">
        <v>175</v>
      </c>
      <c r="D46" s="1419" t="s">
        <v>176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173</v>
      </c>
      <c r="B47" s="1399" t="s">
        <v>174</v>
      </c>
      <c r="C47" s="1399" t="s">
        <v>175</v>
      </c>
      <c r="D47" s="1399" t="s">
        <v>176</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173</v>
      </c>
      <c r="B48" s="1419" t="s">
        <v>174</v>
      </c>
      <c r="C48" s="1419" t="s">
        <v>175</v>
      </c>
      <c r="D48" s="1419" t="s">
        <v>176</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173</v>
      </c>
      <c r="B49" s="1419" t="s">
        <v>174</v>
      </c>
      <c r="C49" s="1419" t="s">
        <v>175</v>
      </c>
      <c r="D49" s="1419" t="s">
        <v>176</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173</v>
      </c>
      <c r="B50" s="1419" t="s">
        <v>174</v>
      </c>
      <c r="C50" s="1419" t="s">
        <v>175</v>
      </c>
      <c r="D50" s="1419" t="s">
        <v>176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173</v>
      </c>
      <c r="B51" s="1419" t="s">
        <v>174</v>
      </c>
      <c r="C51" s="1419" t="s">
        <v>175</v>
      </c>
      <c r="D51" s="1419" t="s">
        <v>176</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173</v>
      </c>
      <c r="B52" s="1419" t="s">
        <v>174</v>
      </c>
      <c r="C52" s="1419" t="s">
        <v>175</v>
      </c>
      <c r="D52" s="1419" t="s">
        <v>176</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173</v>
      </c>
      <c r="B53" s="1419" t="s">
        <v>174</v>
      </c>
      <c r="C53" s="1419" t="s">
        <v>175</v>
      </c>
      <c r="D53" s="1419" t="s">
        <v>176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173</v>
      </c>
      <c r="B54" s="1399" t="s">
        <v>174</v>
      </c>
      <c r="C54" s="1399" t="s">
        <v>175</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173</v>
      </c>
      <c r="B55" s="1399" t="s">
        <v>174</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173</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3AFEB-5ECC-7C44-55EB-99BC9AC81D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185</v>
      </c>
      <c r="B47" s="1399" t="s">
        <v>186</v>
      </c>
      <c r="C47" s="1399" t="s">
        <v>187</v>
      </c>
      <c r="D47" s="1399" t="s">
        <v>188</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1.05">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185</v>
      </c>
      <c r="B55" s="1399" t="s">
        <v>186</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185</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E0EF3-130A-AA76-008E-0E2EDFE1355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3597" width="3.7109375" hidden="1" customWidth="1"/>
    <col min="17" max="18" style="3594" width="3.00390625" customWidth="1"/>
    <col min="19" max="19" style="359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128</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418</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419</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9"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9" customFormat="1" customHeight="1" ht="18.75" hidden="1">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9"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9"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9"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9"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87</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453</v>
      </c>
      <c r="AE40" s="2339"/>
      <c r="AF40" s="2318" t="s">
        <v>438</v>
      </c>
      <c r="AG40" s="2319"/>
      <c r="AH40" s="2318" t="s">
        <v>439</v>
      </c>
      <c r="AI40" s="2325"/>
      <c r="AJ40" s="2319"/>
      <c r="AK40" s="2334"/>
      <c r="AL40" s="2337"/>
      <c r="AM40" s="2183"/>
      <c r="AS40" s="1211">
        <v>34</v>
      </c>
    </row>
    <row customHeight="1" ht="35.699999999999996">
      <c r="A41" s="1426"/>
      <c r="B41" s="1426" t="s">
        <v>140</v>
      </c>
      <c r="C41" s="1426" t="s">
        <v>141</v>
      </c>
      <c r="D41" s="1426" t="s">
        <v>142</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35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114</v>
      </c>
      <c r="T42" s="1311" t="s">
        <v>101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128</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49" customFormat="1" customHeight="1" ht="0">
      <c r="A47" s="1399" t="s">
        <v>191</v>
      </c>
      <c r="B47" s="1399" t="s">
        <v>192</v>
      </c>
      <c r="C47" s="1399" t="s">
        <v>193</v>
      </c>
      <c r="D47" s="1399" t="s">
        <v>194</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191</v>
      </c>
      <c r="B48" s="1419" t="s">
        <v>192</v>
      </c>
      <c r="C48" s="1419" t="s">
        <v>193</v>
      </c>
      <c r="D48" s="1419" t="s">
        <v>194</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454</v>
      </c>
      <c r="AN49" s="567">
        <f>STRCHECKDATE(V50:AL50)</f>
      </c>
      <c r="AO49" s="556"/>
      <c r="AP49" s="556" t="str">
        <f>IF(T49="","",T49)</f>
        <v/>
      </c>
      <c r="AQ49" s="556"/>
      <c r="AR49" s="556"/>
      <c r="AS49" s="1211">
        <v>21</v>
      </c>
    </row>
    <row customHeight="1" ht="0">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191</v>
      </c>
      <c r="B55" s="1399" t="s">
        <v>192</v>
      </c>
      <c r="C55" s="1370"/>
      <c r="D55" s="1370"/>
      <c r="E55" s="2315"/>
      <c r="F55" s="2314"/>
      <c r="G55" s="1370"/>
      <c r="H55" s="1370"/>
      <c r="I55" s="1370"/>
      <c r="J55" s="1370"/>
      <c r="K55" s="1370"/>
      <c r="L55" s="1395"/>
      <c r="M55" s="1377"/>
      <c r="N55" s="1377"/>
      <c r="P55" s="1372"/>
      <c r="Q55" s="1373"/>
      <c r="R55" s="1372"/>
      <c r="S55" s="1378"/>
      <c r="T55" s="1381" t="s">
        <v>418</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191</v>
      </c>
      <c r="B56" s="1399"/>
      <c r="C56" s="1399"/>
      <c r="D56" s="1399"/>
      <c r="E56" s="2314"/>
      <c r="F56" s="1399"/>
      <c r="G56" s="1399"/>
      <c r="H56" s="1399"/>
      <c r="I56" s="1399"/>
      <c r="J56" s="1399"/>
      <c r="K56" s="1399"/>
      <c r="L56" s="1402"/>
      <c r="M56" s="1377"/>
      <c r="N56" s="1377"/>
      <c r="O56" s="574"/>
      <c r="P56" s="436"/>
      <c r="Q56" s="1400"/>
      <c r="R56" s="436"/>
      <c r="S56" s="1378"/>
      <c r="T56" s="1381" t="s">
        <v>419</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D1074-665B-CCDB-9E87-1BDC2ACBF60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7" width="12.28125" hidden="1" customWidth="1"/>
    <col min="16" max="16" style="3597" width="23.421875" hidden="1" customWidth="1"/>
    <col min="17" max="17" style="3597" width="3.7109375" hidden="1" customWidth="1"/>
    <col min="18" max="20" style="3594" width="3.00390625" customWidth="1"/>
    <col min="21" max="21" style="359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128</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418</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419</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9"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9" customFormat="1" customHeight="1" ht="18.75" hidden="1">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9" customFormat="1" customHeight="1" ht="18.75" hidden="1">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9"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9"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9"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9"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87</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458</v>
      </c>
      <c r="Y44" s="2368" t="s">
        <v>459</v>
      </c>
      <c r="Z44" s="2368"/>
      <c r="AA44" s="2368"/>
      <c r="AB44" s="2368"/>
      <c r="AC44" s="2350" t="s">
        <v>439</v>
      </c>
      <c r="AD44" s="2667"/>
      <c r="AE44" s="2370"/>
      <c r="AF44" s="2334"/>
      <c r="AG44" s="2350" t="s">
        <v>458</v>
      </c>
      <c r="AH44" s="2368" t="s">
        <v>459</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460</v>
      </c>
      <c r="Z45" s="2326" t="s">
        <v>461</v>
      </c>
      <c r="AA45" s="2376"/>
      <c r="AB45" s="2327"/>
      <c r="AC45" s="2351"/>
      <c r="AD45" s="2668"/>
      <c r="AE45" s="2372"/>
      <c r="AF45" s="2334"/>
      <c r="AG45" s="2381"/>
      <c r="AH45" s="2373" t="s">
        <v>460</v>
      </c>
      <c r="AI45" s="2326" t="s">
        <v>461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462</v>
      </c>
      <c r="AA46" s="2326" t="s">
        <v>463</v>
      </c>
      <c r="AB46" s="2327"/>
      <c r="AC46" s="2373" t="s">
        <v>449</v>
      </c>
      <c r="AD46" s="2377" t="s">
        <v>450</v>
      </c>
      <c r="AE46" s="2378"/>
      <c r="AF46" s="2334"/>
      <c r="AG46" s="2381"/>
      <c r="AH46" s="2374"/>
      <c r="AI46" s="2373" t="s">
        <v>462</v>
      </c>
      <c r="AJ46" s="2326" t="s">
        <v>463</v>
      </c>
      <c r="AK46" s="2327"/>
      <c r="AL46" s="2373" t="s">
        <v>449</v>
      </c>
      <c r="AM46" s="2377" t="s">
        <v>450</v>
      </c>
      <c r="AN46" s="2378"/>
      <c r="AO46" s="2334"/>
      <c r="AP46" s="2337"/>
      <c r="AQ46" s="2183"/>
      <c r="AW46" s="1211">
        <v>26</v>
      </c>
    </row>
    <row customHeight="1" ht="65.25">
      <c r="A47" s="1315"/>
      <c r="B47" s="1315" t="s">
        <v>140</v>
      </c>
      <c r="C47" s="1315" t="s">
        <v>141</v>
      </c>
      <c r="D47" s="1315" t="s">
        <v>142</v>
      </c>
      <c r="E47" s="1366" t="s">
        <v>440</v>
      </c>
      <c r="F47" s="1366" t="s">
        <v>441</v>
      </c>
      <c r="G47" s="1366" t="s">
        <v>442</v>
      </c>
      <c r="H47" s="1366" t="s">
        <v>443</v>
      </c>
      <c r="I47" s="1366" t="s">
        <v>444</v>
      </c>
      <c r="J47" s="1366" t="s">
        <v>445</v>
      </c>
      <c r="K47" s="1366" t="s">
        <v>446</v>
      </c>
      <c r="L47" s="1366" t="s">
        <v>464</v>
      </c>
      <c r="M47" s="1366" t="s">
        <v>421</v>
      </c>
      <c r="R47" s="432"/>
      <c r="S47" s="432"/>
      <c r="T47" s="432"/>
      <c r="U47" s="2329"/>
      <c r="V47" s="2265"/>
      <c r="W47" s="358"/>
      <c r="X47" s="2351"/>
      <c r="Y47" s="2375"/>
      <c r="Z47" s="2375"/>
      <c r="AA47" s="1278" t="s">
        <v>465</v>
      </c>
      <c r="AB47" s="1278" t="s">
        <v>466</v>
      </c>
      <c r="AC47" s="2375"/>
      <c r="AD47" s="2379"/>
      <c r="AE47" s="2380"/>
      <c r="AF47" s="2335"/>
      <c r="AG47" s="2351"/>
      <c r="AH47" s="2375"/>
      <c r="AI47" s="2375"/>
      <c r="AJ47" s="1278" t="s">
        <v>465</v>
      </c>
      <c r="AK47" s="1278" t="s">
        <v>466</v>
      </c>
      <c r="AL47" s="2375"/>
      <c r="AM47" s="2379"/>
      <c r="AN47" s="2380"/>
      <c r="AO47" s="2335"/>
      <c r="AP47" s="2338"/>
      <c r="AQ47" s="2183"/>
      <c r="AW47" s="1211">
        <v>62</v>
      </c>
    </row>
    <row s="335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114</v>
      </c>
      <c r="V48" s="1311" t="s">
        <v>101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179</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128</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179</v>
      </c>
      <c r="B50" s="1323" t="s">
        <v>180</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179</v>
      </c>
      <c r="B51" s="1323" t="s">
        <v>180</v>
      </c>
      <c r="C51" s="1323" t="s">
        <v>181</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179</v>
      </c>
      <c r="B52" s="1323" t="s">
        <v>180</v>
      </c>
      <c r="C52" s="1323" t="s">
        <v>181</v>
      </c>
      <c r="D52" s="1323" t="s">
        <v>182</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49" customFormat="1" customHeight="1" ht="0">
      <c r="A53" s="1431" t="s">
        <v>179</v>
      </c>
      <c r="B53" s="1431" t="s">
        <v>180</v>
      </c>
      <c r="C53" s="1431" t="s">
        <v>181</v>
      </c>
      <c r="D53" s="1431" t="s">
        <v>182</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179</v>
      </c>
      <c r="B54" s="1323" t="s">
        <v>180</v>
      </c>
      <c r="C54" s="1323" t="s">
        <v>181</v>
      </c>
      <c r="D54" s="1323" t="s">
        <v>182</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179</v>
      </c>
      <c r="B55" s="1323" t="s">
        <v>180</v>
      </c>
      <c r="C55" s="1323" t="s">
        <v>181</v>
      </c>
      <c r="D55" s="1323" t="s">
        <v>182</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455</v>
      </c>
      <c r="AR55" s="567">
        <f>STRCHECKDATE(X57:AP57)</f>
      </c>
      <c r="AS55" s="556"/>
      <c r="AT55" s="556" t="str">
        <f>IF(V55="","",V55)</f>
        <v/>
      </c>
      <c r="AU55" s="556"/>
      <c r="AV55" s="556"/>
      <c r="AW55" s="1211">
        <v>21</v>
      </c>
    </row>
    <row customHeight="1" ht="11.549999999999999">
      <c r="A56" s="1323" t="s">
        <v>179</v>
      </c>
      <c r="B56" s="1323" t="s">
        <v>180</v>
      </c>
      <c r="C56" s="1323" t="s">
        <v>181</v>
      </c>
      <c r="D56" s="1323" t="s">
        <v>182</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456</v>
      </c>
      <c r="AR56" s="567">
        <f>STRCHECKDATE(X58:AP58)</f>
      </c>
      <c r="AS56" s="556"/>
      <c r="AT56" s="556" t="str">
        <f>IF(V56="","",V56)</f>
        <v/>
      </c>
      <c r="AU56" s="556"/>
      <c r="AV56" s="556"/>
      <c r="AW56" s="1211">
        <v>11</v>
      </c>
    </row>
    <row customHeight="1" ht="0">
      <c r="A57" s="1323" t="s">
        <v>179</v>
      </c>
      <c r="B57" s="1323" t="s">
        <v>180</v>
      </c>
      <c r="C57" s="1323" t="s">
        <v>181</v>
      </c>
      <c r="D57" s="1323" t="s">
        <v>182</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179</v>
      </c>
      <c r="B58" s="1323" t="s">
        <v>180</v>
      </c>
      <c r="C58" s="1323" t="s">
        <v>181</v>
      </c>
      <c r="D58" s="1323" t="s">
        <v>182</v>
      </c>
      <c r="E58" s="2346"/>
      <c r="F58" s="2346"/>
      <c r="G58" s="2346"/>
      <c r="H58" s="2367"/>
      <c r="I58" s="2157"/>
      <c r="J58" s="2157"/>
      <c r="K58" s="2183"/>
      <c r="L58" s="1323"/>
      <c r="M58" s="1366"/>
      <c r="Q58" s="2313"/>
      <c r="R58" s="2313"/>
      <c r="S58" s="1387"/>
      <c r="T58" s="412"/>
      <c r="U58" s="1334"/>
      <c r="V58" s="344" t="s">
        <v>457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179</v>
      </c>
      <c r="B59" s="1323" t="s">
        <v>180</v>
      </c>
      <c r="C59" s="1323" t="s">
        <v>181</v>
      </c>
      <c r="D59" s="1323" t="s">
        <v>182</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179</v>
      </c>
      <c r="B60" s="1323" t="s">
        <v>180</v>
      </c>
      <c r="C60" s="1323" t="s">
        <v>181</v>
      </c>
      <c r="D60" s="1323" t="s">
        <v>182</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179</v>
      </c>
      <c r="B61" s="1323" t="s">
        <v>180</v>
      </c>
      <c r="C61" s="1323" t="s">
        <v>181</v>
      </c>
      <c r="D61" s="1323" t="s">
        <v>182</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179</v>
      </c>
      <c r="B62" s="1431" t="s">
        <v>180</v>
      </c>
      <c r="C62" s="1431" t="s">
        <v>181</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179</v>
      </c>
      <c r="B63" s="1431" t="s">
        <v>180</v>
      </c>
      <c r="C63" s="1430"/>
      <c r="D63" s="1430"/>
      <c r="E63" s="2346"/>
      <c r="F63" s="2345"/>
      <c r="G63" s="1430"/>
      <c r="H63" s="1430"/>
      <c r="I63" s="1430"/>
      <c r="J63" s="1430"/>
      <c r="K63" s="1430"/>
      <c r="L63" s="1430"/>
      <c r="M63" s="1433"/>
      <c r="N63" s="1435"/>
      <c r="O63" s="1435"/>
      <c r="P63" s="407"/>
      <c r="Q63" s="1372"/>
      <c r="R63" s="1373"/>
      <c r="S63" s="1372"/>
      <c r="T63" s="1372"/>
      <c r="U63" s="1378"/>
      <c r="V63" s="1381" t="s">
        <v>418</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179</v>
      </c>
      <c r="B64" s="1431"/>
      <c r="C64" s="1431"/>
      <c r="D64" s="1431"/>
      <c r="E64" s="2345"/>
      <c r="F64" s="1431"/>
      <c r="G64" s="1431"/>
      <c r="H64" s="1431"/>
      <c r="I64" s="1431"/>
      <c r="J64" s="1431"/>
      <c r="K64" s="1431"/>
      <c r="L64" s="1431"/>
      <c r="M64" s="1437"/>
      <c r="N64" s="1435"/>
      <c r="O64" s="1435"/>
      <c r="P64" s="407"/>
      <c r="Q64" s="436"/>
      <c r="R64" s="1400"/>
      <c r="S64" s="436"/>
      <c r="T64" s="436"/>
      <c r="U64" s="1378"/>
      <c r="V64" s="1381" t="s">
        <v>419</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DA8CA-14D9-BA03-FF14-98620EF63A5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128</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418</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7" customFormat="1" customHeight="1" ht="14.25" hidden="1">
      <c r="M23" s="1564"/>
      <c r="N23" s="1564"/>
      <c r="O23" s="1565" t="s">
        <v>421</v>
      </c>
      <c r="P23" s="1564"/>
      <c r="Q23" s="1566"/>
      <c r="R23" s="1566"/>
      <c r="Y23" s="1563" t="s">
        <v>423</v>
      </c>
      <c r="AA23" s="1563" t="s">
        <v>424</v>
      </c>
      <c r="AB23" s="1563" t="s">
        <v>472</v>
      </c>
      <c r="AE23" s="1563" t="s">
        <v>473</v>
      </c>
      <c r="AF23" s="1563" t="s">
        <v>472</v>
      </c>
      <c r="AI23" s="1563" t="s">
        <v>474</v>
      </c>
      <c r="AJ23" s="1563" t="s">
        <v>472</v>
      </c>
      <c r="AM23" s="1563" t="s">
        <v>475</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9"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9"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9"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9"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9"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87</v>
      </c>
      <c r="T40" s="2265" t="s">
        <v>476</v>
      </c>
      <c r="U40" s="357"/>
      <c r="V40" s="2331"/>
      <c r="W40" s="2331"/>
      <c r="X40" s="2331"/>
      <c r="Y40" s="2331"/>
      <c r="Z40" s="2332"/>
      <c r="AA40" s="2392" t="s">
        <v>433</v>
      </c>
      <c r="AB40" s="2384" t="s">
        <v>477</v>
      </c>
      <c r="AC40" s="2347"/>
      <c r="AD40" s="2347"/>
      <c r="AE40" s="2385"/>
      <c r="AF40" s="2347" t="s">
        <v>478</v>
      </c>
      <c r="AG40" s="2347"/>
      <c r="AH40" s="2347"/>
      <c r="AI40" s="2385"/>
      <c r="AJ40" s="2384" t="s">
        <v>479</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480</v>
      </c>
      <c r="W41" s="2183"/>
      <c r="X41" s="2350" t="s">
        <v>439</v>
      </c>
      <c r="Y41" s="2369"/>
      <c r="Z41" s="2370"/>
      <c r="AA41" s="2393"/>
      <c r="AB41" s="2386"/>
      <c r="AC41" s="2387"/>
      <c r="AD41" s="2387"/>
      <c r="AE41" s="2388"/>
      <c r="AF41" s="2387"/>
      <c r="AG41" s="2387"/>
      <c r="AH41" s="2387"/>
      <c r="AI41" s="2388"/>
      <c r="AJ41" s="2386"/>
      <c r="AK41" s="2387"/>
      <c r="AL41" s="2387"/>
      <c r="AM41" s="2387"/>
      <c r="AN41" s="2183" t="s">
        <v>480</v>
      </c>
      <c r="AO41" s="2183"/>
      <c r="AP41" s="2369" t="s">
        <v>439</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140</v>
      </c>
      <c r="C43" s="1426" t="s">
        <v>141</v>
      </c>
      <c r="D43" s="1426" t="s">
        <v>142</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35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114</v>
      </c>
      <c r="T44" s="1311" t="s">
        <v>101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203</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128</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203</v>
      </c>
      <c r="B46" s="1419" t="s">
        <v>204</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203</v>
      </c>
      <c r="B47" s="1419" t="s">
        <v>204</v>
      </c>
      <c r="C47" s="1419" t="s">
        <v>205</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203</v>
      </c>
      <c r="B48" s="1419" t="s">
        <v>204</v>
      </c>
      <c r="C48" s="1419" t="s">
        <v>205</v>
      </c>
      <c r="D48" s="1419" t="s">
        <v>206</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49" customFormat="1" customHeight="1" ht="1.05">
      <c r="A49" s="1399" t="s">
        <v>203</v>
      </c>
      <c r="B49" s="1399" t="s">
        <v>204</v>
      </c>
      <c r="C49" s="1399" t="s">
        <v>205</v>
      </c>
      <c r="D49" s="1399" t="s">
        <v>206</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203</v>
      </c>
      <c r="B50" s="1399" t="s">
        <v>204</v>
      </c>
      <c r="C50" s="1399" t="s">
        <v>205</v>
      </c>
      <c r="D50" s="1399" t="s">
        <v>206</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203</v>
      </c>
      <c r="B51" s="1419" t="s">
        <v>204</v>
      </c>
      <c r="C51" s="1419" t="s">
        <v>205</v>
      </c>
      <c r="D51" s="1419" t="s">
        <v>206</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483</v>
      </c>
      <c r="AV51" s="567">
        <f>STRCHECKDATE(V54:AT54)</f>
      </c>
      <c r="AW51" s="556"/>
      <c r="AX51" s="556" t="str">
        <f>IF(T51="","",T51)</f>
        <v/>
      </c>
      <c r="AY51" s="556"/>
      <c r="AZ51" s="556"/>
      <c r="BA51" s="1211">
        <v>21</v>
      </c>
    </row>
    <row customHeight="1" ht="11.549999999999999">
      <c r="A52" s="1419" t="s">
        <v>203</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468</v>
      </c>
      <c r="AN52" s="1449"/>
      <c r="AO52" s="1552"/>
      <c r="AP52" s="1449"/>
      <c r="AQ52" s="1449"/>
      <c r="AR52" s="1449"/>
      <c r="AS52" s="1449"/>
      <c r="AT52" s="1446"/>
      <c r="AU52" s="2310"/>
      <c r="AW52" s="556"/>
      <c r="AX52" s="556"/>
      <c r="AY52" s="556"/>
      <c r="AZ52" s="556"/>
      <c r="BA52" s="1211">
        <v>11</v>
      </c>
    </row>
    <row customHeight="1" ht="11.549999999999999">
      <c r="A53" s="1419" t="s">
        <v>203</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203</v>
      </c>
      <c r="B54" s="1419" t="s">
        <v>204</v>
      </c>
      <c r="C54" s="1419" t="s">
        <v>205</v>
      </c>
      <c r="D54" s="1419" t="s">
        <v>206</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203</v>
      </c>
      <c r="B55" s="1419" t="s">
        <v>204</v>
      </c>
      <c r="C55" s="1419" t="s">
        <v>205</v>
      </c>
      <c r="D55" s="1419" t="s">
        <v>206</v>
      </c>
      <c r="E55" s="2315"/>
      <c r="F55" s="2315"/>
      <c r="G55" s="2315"/>
      <c r="H55" s="2315"/>
      <c r="I55" s="2342"/>
      <c r="J55" s="2312"/>
      <c r="K55" s="1419"/>
      <c r="L55" s="1420"/>
      <c r="P55" s="2313"/>
      <c r="Q55" s="2313"/>
      <c r="R55" s="412"/>
      <c r="S55" s="1334"/>
      <c r="T55" s="343" t="s">
        <v>471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203</v>
      </c>
      <c r="B56" s="1399" t="s">
        <v>204</v>
      </c>
      <c r="C56" s="1399" t="s">
        <v>205</v>
      </c>
      <c r="D56" s="1399" t="s">
        <v>206</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8" customFormat="1" customHeight="1" ht="1.05">
      <c r="A57" s="1399" t="s">
        <v>203</v>
      </c>
      <c r="B57" s="1399" t="s">
        <v>204</v>
      </c>
      <c r="C57" s="1399" t="s">
        <v>205</v>
      </c>
      <c r="D57" s="1399" t="s">
        <v>206</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203</v>
      </c>
      <c r="B58" s="1399" t="s">
        <v>204</v>
      </c>
      <c r="C58" s="1399" t="s">
        <v>205</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203</v>
      </c>
      <c r="B59" s="1399" t="s">
        <v>204</v>
      </c>
      <c r="C59" s="1370"/>
      <c r="D59" s="1370"/>
      <c r="E59" s="2315"/>
      <c r="F59" s="2314"/>
      <c r="G59" s="1370"/>
      <c r="H59" s="1370"/>
      <c r="I59" s="1370"/>
      <c r="J59" s="1370"/>
      <c r="K59" s="1370"/>
      <c r="L59" s="1395"/>
      <c r="M59" s="1377"/>
      <c r="N59" s="1377"/>
      <c r="P59" s="1372"/>
      <c r="Q59" s="1373"/>
      <c r="R59" s="1372"/>
      <c r="S59" s="1378"/>
      <c r="T59" s="1381" t="s">
        <v>418</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203</v>
      </c>
      <c r="B60" s="1399"/>
      <c r="C60" s="1399"/>
      <c r="D60" s="1399"/>
      <c r="E60" s="2315"/>
      <c r="F60" s="1399"/>
      <c r="G60" s="1399"/>
      <c r="H60" s="1399"/>
      <c r="I60" s="1399"/>
      <c r="J60" s="1399"/>
      <c r="K60" s="1399"/>
      <c r="L60" s="1402"/>
      <c r="M60" s="1377"/>
      <c r="N60" s="1377"/>
      <c r="O60" s="574"/>
      <c r="P60" s="436"/>
      <c r="Q60" s="1400"/>
      <c r="R60" s="436"/>
      <c r="S60" s="1378"/>
      <c r="T60" s="1381" t="s">
        <v>419</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203</v>
      </c>
      <c r="B61" s="1399"/>
      <c r="C61" s="1399"/>
      <c r="D61" s="1399"/>
      <c r="E61" s="2314"/>
      <c r="F61" s="1399"/>
      <c r="G61" s="1399"/>
      <c r="H61" s="1399"/>
      <c r="I61" s="1399"/>
      <c r="J61" s="1399"/>
      <c r="K61" s="1399"/>
      <c r="L61" s="1402"/>
      <c r="M61" s="1377"/>
      <c r="N61" s="1377"/>
      <c r="O61" s="574"/>
      <c r="P61" s="436"/>
      <c r="Q61" s="1400"/>
      <c r="R61" s="436"/>
      <c r="S61" s="1378"/>
      <c r="T61" s="1381" t="s">
        <v>419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24AAD-0375-B7E3-42FD-C660D58EAD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492</v>
      </c>
      <c r="W38" s="2318" t="s">
        <v>438</v>
      </c>
      <c r="X38" s="2319"/>
      <c r="Y38" s="2318" t="s">
        <v>439</v>
      </c>
      <c r="Z38" s="2325"/>
      <c r="AA38" s="2319"/>
      <c r="AB38" s="2334"/>
      <c r="AC38" s="14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408" t="s">
        <v>495</v>
      </c>
      <c r="W39" s="1278" t="s">
        <v>496</v>
      </c>
      <c r="X39" s="1278" t="s">
        <v>497</v>
      </c>
      <c r="Y39" s="1413" t="s">
        <v>449</v>
      </c>
      <c r="Z39" s="2326" t="s">
        <v>450</v>
      </c>
      <c r="AA39" s="2327"/>
      <c r="AB39" s="2335"/>
      <c r="AC39" s="1408" t="s">
        <v>495</v>
      </c>
      <c r="AD39" s="1278" t="s">
        <v>496</v>
      </c>
      <c r="AE39" s="1278" t="s">
        <v>497</v>
      </c>
      <c r="AF39" s="1413" t="s">
        <v>449</v>
      </c>
      <c r="AG39" s="2326" t="s">
        <v>450</v>
      </c>
      <c r="AH39" s="2327"/>
      <c r="AI39" s="2335"/>
      <c r="AJ39" s="2338"/>
      <c r="AK39" s="2183"/>
      <c r="AQ39" s="1211">
        <v>34</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498</v>
      </c>
      <c r="E44" s="2315"/>
      <c r="F44" s="2315"/>
      <c r="G44" s="2315"/>
      <c r="H44" s="2315"/>
      <c r="I44" s="2312" t="str">
        <f>S43&amp;".1"</f>
        <v>...1</v>
      </c>
      <c r="J44" s="1419"/>
      <c r="K44" s="1419"/>
      <c r="L44" s="1420"/>
      <c r="P44" s="2313">
        <v>1</v>
      </c>
      <c r="Q44" s="1410"/>
      <c r="R44" s="412"/>
      <c r="S44" s="1414"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498</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229</v>
      </c>
      <c r="B46" s="1419" t="s">
        <v>230</v>
      </c>
      <c r="C46" s="1419" t="s">
        <v>231</v>
      </c>
      <c r="D46" s="1419" t="s">
        <v>498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498</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498</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498</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482"/>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A518B-335F-531A-9382-C7FB8A3329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499</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499</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234</v>
      </c>
      <c r="B46" s="1419" t="s">
        <v>235</v>
      </c>
      <c r="C46" s="1419" t="s">
        <v>236</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499</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499</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499</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246BF-1CA6-FBC7-4B5D-F9D12B44147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500</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500</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239</v>
      </c>
      <c r="B46" s="1419" t="s">
        <v>240</v>
      </c>
      <c r="C46" s="1419" t="s">
        <v>241</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500</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500</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500</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C158C-2F6A-AC93-DAD6-D0565F7BE9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492</v>
      </c>
      <c r="W38" s="2318" t="s">
        <v>438</v>
      </c>
      <c r="X38" s="2319"/>
      <c r="Y38" s="2318" t="s">
        <v>439</v>
      </c>
      <c r="Z38" s="2325"/>
      <c r="AA38" s="2319"/>
      <c r="AB38" s="2334"/>
      <c r="AC38" s="1508" t="s">
        <v>492</v>
      </c>
      <c r="AD38" s="2318" t="s">
        <v>438</v>
      </c>
      <c r="AE38" s="2319"/>
      <c r="AF38" s="2318" t="s">
        <v>439</v>
      </c>
      <c r="AG38" s="2325"/>
      <c r="AH38" s="2319"/>
      <c r="AI38" s="2334"/>
      <c r="AJ38" s="2337"/>
      <c r="AK38" s="2183"/>
      <c r="AQ38" s="1211">
        <v>34</v>
      </c>
    </row>
    <row customHeight="1" ht="35.699999999999996">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08" t="s">
        <v>495</v>
      </c>
      <c r="W39" s="1278" t="s">
        <v>496</v>
      </c>
      <c r="X39" s="1278" t="s">
        <v>497</v>
      </c>
      <c r="Y39" s="1511" t="s">
        <v>449</v>
      </c>
      <c r="Z39" s="2326" t="s">
        <v>450</v>
      </c>
      <c r="AA39" s="2327"/>
      <c r="AB39" s="2335"/>
      <c r="AC39" s="1508" t="s">
        <v>495</v>
      </c>
      <c r="AD39" s="1278" t="s">
        <v>496</v>
      </c>
      <c r="AE39" s="1278" t="s">
        <v>497</v>
      </c>
      <c r="AF39" s="1511" t="s">
        <v>449</v>
      </c>
      <c r="AG39" s="2326" t="s">
        <v>450</v>
      </c>
      <c r="AH39" s="2327"/>
      <c r="AI39" s="2335"/>
      <c r="AJ39" s="2338"/>
      <c r="AK39" s="2183"/>
      <c r="AQ39" s="1211">
        <v>34</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485</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501</v>
      </c>
      <c r="E44" s="2315"/>
      <c r="F44" s="2315"/>
      <c r="G44" s="2315"/>
      <c r="H44" s="2315"/>
      <c r="I44" s="2312" t="str">
        <f>S43&amp;".1"</f>
        <v>...1</v>
      </c>
      <c r="J44" s="1419"/>
      <c r="K44" s="1419"/>
      <c r="L44" s="1420"/>
      <c r="P44" s="2313">
        <v>1</v>
      </c>
      <c r="Q44" s="1506"/>
      <c r="R44" s="412"/>
      <c r="S44" s="1513"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501</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244</v>
      </c>
      <c r="B46" s="1419" t="s">
        <v>245</v>
      </c>
      <c r="C46" s="1419" t="s">
        <v>246</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501</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501</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501</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73E91-9306-FA01-6387-EA42C856FEF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7" width="10.140625" hidden="1" customWidth="1"/>
    <col min="16" max="16" style="2791" width="3.00390625" customWidth="1"/>
    <col min="17" max="17" style="3518" width="3.00390625" customWidth="1"/>
    <col min="18" max="18" style="3594" width="3.00390625" customWidth="1"/>
    <col min="19" max="19" style="359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128</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418</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419</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7"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473</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9"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9"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9"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9"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9"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9"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9"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87</v>
      </c>
      <c r="T37" s="2265" t="s">
        <v>502</v>
      </c>
      <c r="U37" s="393"/>
      <c r="V37" s="2331"/>
      <c r="W37" s="2331"/>
      <c r="X37" s="2331"/>
      <c r="Y37" s="2331"/>
      <c r="Z37" s="2331"/>
      <c r="AA37" s="2265" t="s">
        <v>433</v>
      </c>
      <c r="AB37" s="2264" t="s">
        <v>503</v>
      </c>
      <c r="AC37" s="2264" t="s">
        <v>477</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480</v>
      </c>
      <c r="W38" s="2183"/>
      <c r="X38" s="2350" t="s">
        <v>439</v>
      </c>
      <c r="Y38" s="2369"/>
      <c r="Z38" s="2369"/>
      <c r="AA38" s="2265"/>
      <c r="AB38" s="2264"/>
      <c r="AC38" s="2264"/>
      <c r="AD38" s="2159" t="s">
        <v>480</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140</v>
      </c>
      <c r="C40" s="1322" t="s">
        <v>141</v>
      </c>
      <c r="D40" s="1322" t="s">
        <v>142</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35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114</v>
      </c>
      <c r="T41" s="1311" t="s">
        <v>101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209</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128</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209</v>
      </c>
      <c r="B43" s="1323" t="s">
        <v>210</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209</v>
      </c>
      <c r="B44" s="1323" t="s">
        <v>210</v>
      </c>
      <c r="C44" s="1323" t="s">
        <v>211</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209</v>
      </c>
      <c r="B45" s="1323" t="s">
        <v>210</v>
      </c>
      <c r="C45" s="1323" t="s">
        <v>211</v>
      </c>
      <c r="D45" s="1323" t="s">
        <v>212</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49" customFormat="1" customHeight="1" ht="0">
      <c r="A46" s="1431" t="s">
        <v>209</v>
      </c>
      <c r="B46" s="1431" t="s">
        <v>210</v>
      </c>
      <c r="C46" s="1431" t="s">
        <v>211</v>
      </c>
      <c r="D46" s="1431" t="s">
        <v>212</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209</v>
      </c>
      <c r="B47" s="1431" t="s">
        <v>210</v>
      </c>
      <c r="C47" s="1431" t="s">
        <v>211</v>
      </c>
      <c r="D47" s="1431" t="s">
        <v>212</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209</v>
      </c>
      <c r="B48" s="1323" t="s">
        <v>210</v>
      </c>
      <c r="C48" s="1323" t="s">
        <v>211</v>
      </c>
      <c r="D48" s="1323" t="s">
        <v>212</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483</v>
      </c>
      <c r="AL48" s="1692">
        <f>STRCHECKDATE(#REF!)</f>
      </c>
      <c r="AM48" s="1680"/>
      <c r="AN48" s="1680" t="str">
        <f>IF(T48="","",T48)</f>
        <v/>
      </c>
      <c r="AO48" s="1680"/>
      <c r="AP48" s="1680"/>
      <c r="AQ48" s="1687">
        <v>21</v>
      </c>
    </row>
    <row customHeight="1" ht="11.549999999999999">
      <c r="A49" s="1323" t="s">
        <v>209</v>
      </c>
      <c r="B49" s="1323" t="s">
        <v>210</v>
      </c>
      <c r="C49" s="1323" t="s">
        <v>211</v>
      </c>
      <c r="D49" s="1323" t="s">
        <v>212</v>
      </c>
      <c r="E49" s="2346"/>
      <c r="F49" s="2346"/>
      <c r="G49" s="2346"/>
      <c r="H49" s="2346"/>
      <c r="I49" s="2157"/>
      <c r="J49" s="2183"/>
      <c r="K49" s="1323"/>
      <c r="L49" s="1366"/>
      <c r="P49" s="2313"/>
      <c r="Q49" s="2313"/>
      <c r="R49" s="412"/>
      <c r="S49" s="1334"/>
      <c r="T49" s="343" t="s">
        <v>471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209</v>
      </c>
      <c r="B50" s="1431" t="s">
        <v>210</v>
      </c>
      <c r="C50" s="1431" t="s">
        <v>211</v>
      </c>
      <c r="D50" s="1431" t="s">
        <v>212</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8" customFormat="1" customHeight="1" ht="1.05">
      <c r="A51" s="1431" t="s">
        <v>209</v>
      </c>
      <c r="B51" s="1431" t="s">
        <v>210</v>
      </c>
      <c r="C51" s="1431" t="s">
        <v>211</v>
      </c>
      <c r="D51" s="1431" t="s">
        <v>212</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209</v>
      </c>
      <c r="B52" s="1431" t="s">
        <v>210</v>
      </c>
      <c r="C52" s="1431" t="s">
        <v>211</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209</v>
      </c>
      <c r="B53" s="1431" t="s">
        <v>210</v>
      </c>
      <c r="C53" s="1430"/>
      <c r="D53" s="1430"/>
      <c r="E53" s="2346"/>
      <c r="F53" s="2345"/>
      <c r="G53" s="1430"/>
      <c r="H53" s="1430"/>
      <c r="I53" s="1430"/>
      <c r="J53" s="1430"/>
      <c r="K53" s="1430"/>
      <c r="L53" s="1433"/>
      <c r="M53" s="1435"/>
      <c r="N53" s="1435"/>
      <c r="O53" s="407"/>
      <c r="P53" s="1372"/>
      <c r="Q53" s="1373"/>
      <c r="R53" s="1372"/>
      <c r="S53" s="1378"/>
      <c r="T53" s="1381" t="s">
        <v>418</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209</v>
      </c>
      <c r="B54" s="1431"/>
      <c r="C54" s="1431"/>
      <c r="D54" s="1431"/>
      <c r="E54" s="2346"/>
      <c r="F54" s="1431"/>
      <c r="G54" s="1431"/>
      <c r="H54" s="1431"/>
      <c r="I54" s="1431"/>
      <c r="J54" s="1431"/>
      <c r="K54" s="1431"/>
      <c r="L54" s="1437"/>
      <c r="M54" s="1435"/>
      <c r="N54" s="1435"/>
      <c r="O54" s="407"/>
      <c r="P54" s="436"/>
      <c r="Q54" s="1400"/>
      <c r="R54" s="436"/>
      <c r="S54" s="1378"/>
      <c r="T54" s="1381" t="s">
        <v>419</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209</v>
      </c>
      <c r="B55" s="1431"/>
      <c r="C55" s="1431"/>
      <c r="D55" s="1431"/>
      <c r="E55" s="2345"/>
      <c r="F55" s="1431"/>
      <c r="G55" s="1431"/>
      <c r="H55" s="1431"/>
      <c r="I55" s="1431"/>
      <c r="J55" s="1431"/>
      <c r="K55" s="1431"/>
      <c r="L55" s="1437"/>
      <c r="M55" s="1435"/>
      <c r="N55" s="1435"/>
      <c r="O55" s="407"/>
      <c r="P55" s="436"/>
      <c r="Q55" s="1400"/>
      <c r="R55" s="436"/>
      <c r="S55" s="1378"/>
      <c r="T55" s="1381" t="s">
        <v>419</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847B1-8DAE-F406-A157-AAC2EE5B5A7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485</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249</v>
      </c>
      <c r="B47" s="1419" t="s">
        <v>250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249</v>
      </c>
      <c r="B48" s="1419" t="s">
        <v>250</v>
      </c>
      <c r="C48" s="1419" t="s">
        <v>251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485</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249</v>
      </c>
      <c r="B49" s="1399" t="s">
        <v>250</v>
      </c>
      <c r="C49" s="1399" t="s">
        <v>251</v>
      </c>
      <c r="D49" s="1399" t="s">
        <v>518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249</v>
      </c>
      <c r="B50" s="1399" t="s">
        <v>250</v>
      </c>
      <c r="C50" s="1399" t="s">
        <v>251</v>
      </c>
      <c r="D50" s="1399" t="s">
        <v>518</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249</v>
      </c>
      <c r="B51" s="1399" t="s">
        <v>250</v>
      </c>
      <c r="C51" s="1399" t="s">
        <v>251</v>
      </c>
      <c r="D51" s="1399" t="s">
        <v>518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249</v>
      </c>
      <c r="B52" s="1419" t="s">
        <v>250</v>
      </c>
      <c r="C52" s="1419" t="s">
        <v>251</v>
      </c>
      <c r="D52" s="1419" t="s">
        <v>518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249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249</v>
      </c>
      <c r="B56" s="1419" t="s">
        <v>250</v>
      </c>
      <c r="C56" s="1419" t="s">
        <v>251</v>
      </c>
      <c r="D56" s="1419" t="s">
        <v>518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249</v>
      </c>
      <c r="B57" s="1419" t="s">
        <v>250</v>
      </c>
      <c r="C57" s="1419" t="s">
        <v>251</v>
      </c>
      <c r="D57" s="1419" t="s">
        <v>518</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249</v>
      </c>
      <c r="B58" s="1399" t="s">
        <v>250</v>
      </c>
      <c r="C58" s="1399" t="s">
        <v>251</v>
      </c>
      <c r="D58" s="1399" t="s">
        <v>518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249</v>
      </c>
      <c r="B59" s="1399" t="s">
        <v>250</v>
      </c>
      <c r="C59" s="1399" t="s">
        <v>251</v>
      </c>
      <c r="D59" s="1399" t="s">
        <v>518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249</v>
      </c>
      <c r="B60" s="1399" t="s">
        <v>250</v>
      </c>
      <c r="C60" s="1399" t="s">
        <v>251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249</v>
      </c>
      <c r="B61" s="1399" t="s">
        <v>250</v>
      </c>
      <c r="C61" s="1370"/>
      <c r="D61" s="1370"/>
      <c r="E61" s="2315"/>
      <c r="F61" s="2314"/>
      <c r="G61" s="1370"/>
      <c r="H61" s="1370"/>
      <c r="I61" s="1370"/>
      <c r="J61" s="1370"/>
      <c r="K61" s="1370"/>
      <c r="L61" s="152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1C762-91EE-B8BD-031B-2F8229B6F3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523</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523</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269</v>
      </c>
      <c r="B46" s="1419" t="s">
        <v>270</v>
      </c>
      <c r="C46" s="1419" t="s">
        <v>271</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523</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523</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523</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453D6-CFCF-A34D-FEA1-B4B0BAA1D4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520</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8"/>
      <c r="AC5" s="2409"/>
      <c r="AD5" s="2410"/>
      <c r="AE5" s="2410"/>
      <c r="AF5" s="2410"/>
      <c r="AG5" s="2410"/>
      <c r="AH5" s="2410"/>
      <c r="AI5" s="2410"/>
      <c r="AJ5" s="2411"/>
      <c r="AK5" s="1314" t="s">
        <v>487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423"/>
      <c r="X9" s="423"/>
      <c r="Y9" s="423"/>
      <c r="Z9" s="423"/>
      <c r="AA9" s="423"/>
      <c r="AB9" s="423"/>
      <c r="AC9" s="423"/>
      <c r="AD9" s="423"/>
      <c r="AE9" s="423"/>
      <c r="AF9" s="423"/>
      <c r="AG9" s="423"/>
      <c r="AH9" s="423"/>
      <c r="AI9" s="423"/>
      <c r="AJ9" s="423"/>
      <c r="AK9" s="1314" t="s">
        <v>490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87</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492</v>
      </c>
      <c r="W38" s="2318" t="s">
        <v>438</v>
      </c>
      <c r="X38" s="2319"/>
      <c r="Y38" s="2318" t="s">
        <v>439</v>
      </c>
      <c r="Z38" s="2325"/>
      <c r="AA38" s="2319"/>
      <c r="AB38" s="2334"/>
      <c r="AC38" s="1539" t="s">
        <v>492</v>
      </c>
      <c r="AD38" s="2318" t="s">
        <v>438</v>
      </c>
      <c r="AE38" s="2319"/>
      <c r="AF38" s="2318" t="s">
        <v>439</v>
      </c>
      <c r="AG38" s="2325"/>
      <c r="AH38" s="2319"/>
      <c r="AI38" s="2334"/>
      <c r="AJ38" s="2337"/>
      <c r="AK38" s="2183"/>
      <c r="AQ38" s="1211">
        <v>34</v>
      </c>
    </row>
    <row customHeight="1" ht="90.3">
      <c r="A39" s="1426"/>
      <c r="B39" s="1426" t="s">
        <v>140</v>
      </c>
      <c r="C39" s="1426" t="s">
        <v>141</v>
      </c>
      <c r="D39" s="1426" t="s">
        <v>142</v>
      </c>
      <c r="E39" s="1420" t="s">
        <v>440</v>
      </c>
      <c r="F39" s="1420" t="s">
        <v>441</v>
      </c>
      <c r="G39" s="1420" t="s">
        <v>442</v>
      </c>
      <c r="H39" s="1420"/>
      <c r="I39" s="1420" t="s">
        <v>493</v>
      </c>
      <c r="J39" s="1420" t="s">
        <v>445</v>
      </c>
      <c r="K39" s="1420" t="s">
        <v>494</v>
      </c>
      <c r="L39" s="1420" t="s">
        <v>421</v>
      </c>
      <c r="Q39" s="432"/>
      <c r="R39" s="432"/>
      <c r="S39" s="2329"/>
      <c r="T39" s="2265"/>
      <c r="U39" s="358"/>
      <c r="V39" s="1539" t="s">
        <v>521</v>
      </c>
      <c r="W39" s="1278" t="s">
        <v>522</v>
      </c>
      <c r="X39" s="1278" t="s">
        <v>497</v>
      </c>
      <c r="Y39" s="1545" t="s">
        <v>449</v>
      </c>
      <c r="Z39" s="2326" t="s">
        <v>450</v>
      </c>
      <c r="AA39" s="2327"/>
      <c r="AB39" s="2335"/>
      <c r="AC39" s="1539" t="s">
        <v>521</v>
      </c>
      <c r="AD39" s="1278" t="s">
        <v>522</v>
      </c>
      <c r="AE39" s="1278" t="s">
        <v>497</v>
      </c>
      <c r="AF39" s="1545" t="s">
        <v>449</v>
      </c>
      <c r="AG39" s="2326" t="s">
        <v>450</v>
      </c>
      <c r="AH39" s="2327"/>
      <c r="AI39" s="2335"/>
      <c r="AJ39" s="2338"/>
      <c r="AK39" s="2183"/>
      <c r="AQ39" s="1211">
        <v>86</v>
      </c>
    </row>
    <row s="335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114</v>
      </c>
      <c r="T40" s="1311" t="s">
        <v>101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128</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520</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524</v>
      </c>
      <c r="E44" s="2315"/>
      <c r="F44" s="2315"/>
      <c r="G44" s="2315"/>
      <c r="H44" s="2315"/>
      <c r="I44" s="2312" t="str">
        <f>S43&amp;".1"</f>
        <v>...1</v>
      </c>
      <c r="J44" s="1419"/>
      <c r="K44" s="1419"/>
      <c r="L44" s="1420"/>
      <c r="P44" s="2313">
        <v>1</v>
      </c>
      <c r="Q44" s="1537"/>
      <c r="R44" s="412"/>
      <c r="S44" s="1549" t="str">
        <f>$I44</f>
        <v>...1</v>
      </c>
      <c r="T44" s="341" t="s">
        <v>486</v>
      </c>
      <c r="U44" s="356"/>
      <c r="V44" s="2406"/>
      <c r="W44" s="2407"/>
      <c r="X44" s="2407"/>
      <c r="Y44" s="2407"/>
      <c r="Z44" s="2407"/>
      <c r="AA44" s="2407"/>
      <c r="AB44" s="2408"/>
      <c r="AC44" s="2409"/>
      <c r="AD44" s="2410"/>
      <c r="AE44" s="2410"/>
      <c r="AF44" s="2410"/>
      <c r="AG44" s="2410"/>
      <c r="AH44" s="2410"/>
      <c r="AI44" s="2410"/>
      <c r="AJ44" s="2411"/>
      <c r="AK44" s="1314" t="s">
        <v>487</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524</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488</v>
      </c>
      <c r="AM45" s="556"/>
      <c r="AN45" s="556" t="str">
        <f>IF(T45="","",T45)</f>
        <v>Группа потребителей</v>
      </c>
      <c r="AO45" s="556"/>
      <c r="AP45" s="556"/>
      <c r="AQ45" s="1211">
        <v>23</v>
      </c>
    </row>
    <row customHeight="1" ht="24">
      <c r="A46" s="1419" t="s">
        <v>274</v>
      </c>
      <c r="B46" s="1419" t="s">
        <v>275</v>
      </c>
      <c r="C46" s="1419" t="s">
        <v>276</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524</v>
      </c>
      <c r="E48" s="2315"/>
      <c r="F48" s="2315"/>
      <c r="G48" s="2315"/>
      <c r="H48" s="2315"/>
      <c r="I48" s="2342"/>
      <c r="J48" s="2312"/>
      <c r="K48" s="1419"/>
      <c r="L48" s="1420"/>
      <c r="P48" s="2313"/>
      <c r="Q48" s="2313"/>
      <c r="R48" s="412"/>
      <c r="S48" s="1334"/>
      <c r="T48" s="343" t="s">
        <v>489</v>
      </c>
      <c r="U48" s="423"/>
      <c r="V48" s="423"/>
      <c r="W48" s="423"/>
      <c r="X48" s="423"/>
      <c r="Y48" s="423"/>
      <c r="Z48" s="423"/>
      <c r="AA48" s="423"/>
      <c r="AB48" s="423"/>
      <c r="AC48" s="423"/>
      <c r="AD48" s="423"/>
      <c r="AE48" s="423"/>
      <c r="AF48" s="423"/>
      <c r="AG48" s="423"/>
      <c r="AH48" s="423"/>
      <c r="AI48" s="423"/>
      <c r="AJ48" s="423"/>
      <c r="AK48" s="1314" t="s">
        <v>490</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524</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524</v>
      </c>
      <c r="E50" s="2315"/>
      <c r="F50" s="2315"/>
      <c r="G50" s="2315"/>
      <c r="H50" s="2314"/>
      <c r="I50" s="1419"/>
      <c r="J50" s="1419"/>
      <c r="K50" s="1419"/>
      <c r="L50" s="1420"/>
      <c r="M50" s="1421"/>
      <c r="N50" s="1421"/>
      <c r="O50" s="593"/>
      <c r="P50" s="416"/>
      <c r="Q50" s="431"/>
      <c r="R50" s="411"/>
      <c r="S50" s="1334"/>
      <c r="T50" s="428" t="s">
        <v>491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418</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419</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D37D2-7351-80B3-D167-DF9968AE12B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520</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527</v>
      </c>
      <c r="AE41" s="2347"/>
      <c r="AF41" s="2347"/>
      <c r="AG41" s="2385"/>
      <c r="AH41" s="2384" t="s">
        <v>528</v>
      </c>
      <c r="AI41" s="2347"/>
      <c r="AJ41" s="2347"/>
      <c r="AK41" s="2385"/>
      <c r="AL41" s="2384" t="s">
        <v>529</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530</v>
      </c>
      <c r="AU42" s="2249"/>
      <c r="AV42" s="2248" t="s">
        <v>531</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520</v>
      </c>
      <c r="BE48" s="556"/>
      <c r="BF48" s="556" t="str">
        <f>IF(T48="","",T48)</f>
        <v>Наименование централизованной системы водоотведения</v>
      </c>
      <c r="BG48" s="556"/>
      <c r="BH48" s="556"/>
      <c r="BI48" s="1211">
        <v>34</v>
      </c>
    </row>
    <row s="2849" customFormat="1" customHeight="1" ht="0">
      <c r="A49" s="1399" t="s">
        <v>279</v>
      </c>
      <c r="B49" s="1399" t="s">
        <v>280</v>
      </c>
      <c r="C49" s="1399" t="s">
        <v>281</v>
      </c>
      <c r="D49" s="1399" t="s">
        <v>532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279</v>
      </c>
      <c r="B50" s="1399" t="s">
        <v>280</v>
      </c>
      <c r="C50" s="1399" t="s">
        <v>281</v>
      </c>
      <c r="D50" s="1399" t="s">
        <v>532</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279</v>
      </c>
      <c r="B51" s="1399" t="s">
        <v>280</v>
      </c>
      <c r="C51" s="1399" t="s">
        <v>281</v>
      </c>
      <c r="D51" s="1399" t="s">
        <v>532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532</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279</v>
      </c>
      <c r="B58" s="1399" t="s">
        <v>280</v>
      </c>
      <c r="C58" s="1399" t="s">
        <v>281</v>
      </c>
      <c r="D58" s="1399" t="s">
        <v>532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279</v>
      </c>
      <c r="B59" s="1399" t="s">
        <v>280</v>
      </c>
      <c r="C59" s="1399" t="s">
        <v>281</v>
      </c>
      <c r="D59" s="1399" t="s">
        <v>532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A23CB-B805-D93D-0F1B-4CB16DD263E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T39" s="1692"/>
      <c r="AU39" s="1692"/>
      <c r="AV39" s="1692"/>
      <c r="AW39" s="1692"/>
      <c r="AX39" s="1692"/>
      <c r="AY39" s="1687">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545</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545</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254</v>
      </c>
      <c r="B47" s="1419" t="s">
        <v>255</v>
      </c>
      <c r="C47" s="1419" t="s">
        <v>256</v>
      </c>
      <c r="D47" s="1419" t="s">
        <v>545</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545</v>
      </c>
      <c r="E49" s="2315"/>
      <c r="F49" s="2315"/>
      <c r="G49" s="2315"/>
      <c r="H49" s="2315"/>
      <c r="I49" s="2342"/>
      <c r="J49" s="2312"/>
      <c r="K49" s="1419"/>
      <c r="L49" s="1420"/>
      <c r="P49" s="2313"/>
      <c r="Q49" s="2313"/>
      <c r="R49" s="412"/>
      <c r="S49" s="1334"/>
      <c r="T49" s="343" t="s">
        <v>489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545</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545</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7FC6B-039F-7906-BAA8-0667D86DC48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6" width="19.140625" hidden="1" customWidth="1"/>
    <col min="13" max="14" style="2791" width="12.28125" hidden="1" customWidth="1"/>
    <col min="15" max="15" style="2791" width="23.421875" hidden="1" customWidth="1"/>
    <col min="16" max="16" style="3597" width="3.00390625" customWidth="1"/>
    <col min="17" max="18" style="3594" width="3.00390625" customWidth="1"/>
    <col min="19" max="19" style="359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128</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533</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534</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418</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419</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9"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9" customFormat="1" customHeight="1" ht="18.75" hidden="1">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9" customFormat="1" customHeight="1" ht="18.75" hidden="1">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9"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9"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9"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9"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87</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535</v>
      </c>
      <c r="W38" s="2421" t="s">
        <v>536</v>
      </c>
      <c r="X38" s="2421"/>
      <c r="Y38" s="2421"/>
      <c r="Z38" s="2421" t="s">
        <v>537</v>
      </c>
      <c r="AA38" s="2421"/>
      <c r="AB38" s="2421"/>
      <c r="AC38" s="2350" t="s">
        <v>439</v>
      </c>
      <c r="AD38" s="2369"/>
      <c r="AE38" s="2370"/>
      <c r="AF38" s="2334"/>
      <c r="AG38" s="2422" t="s">
        <v>535</v>
      </c>
      <c r="AH38" s="2421" t="s">
        <v>536</v>
      </c>
      <c r="AI38" s="2421"/>
      <c r="AJ38" s="2421"/>
      <c r="AK38" s="2421" t="s">
        <v>537</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538</v>
      </c>
      <c r="X39" s="2421" t="s">
        <v>539</v>
      </c>
      <c r="Y39" s="2421"/>
      <c r="Z39" s="2421" t="s">
        <v>540</v>
      </c>
      <c r="AA39" s="2421" t="s">
        <v>539</v>
      </c>
      <c r="AB39" s="2421"/>
      <c r="AC39" s="2351"/>
      <c r="AD39" s="2371"/>
      <c r="AE39" s="2372"/>
      <c r="AF39" s="2334"/>
      <c r="AG39" s="2422"/>
      <c r="AH39" s="2421" t="s">
        <v>538</v>
      </c>
      <c r="AI39" s="2421" t="s">
        <v>539</v>
      </c>
      <c r="AJ39" s="2421"/>
      <c r="AK39" s="2421" t="s">
        <v>540</v>
      </c>
      <c r="AL39" s="2421" t="s">
        <v>539</v>
      </c>
      <c r="AM39" s="2421"/>
      <c r="AN39" s="2351"/>
      <c r="AO39" s="2371"/>
      <c r="AP39" s="2372"/>
      <c r="AQ39" s="2334"/>
      <c r="AR39" s="2337"/>
      <c r="AS39" s="2183"/>
      <c r="AY39" s="1211">
        <v>19</v>
      </c>
    </row>
    <row customHeight="1" ht="61.949999999999996">
      <c r="A40" s="1426"/>
      <c r="B40" s="1426" t="s">
        <v>140</v>
      </c>
      <c r="C40" s="1426" t="s">
        <v>141</v>
      </c>
      <c r="D40" s="1426" t="s">
        <v>142</v>
      </c>
      <c r="E40" s="1420" t="s">
        <v>440</v>
      </c>
      <c r="F40" s="1420" t="s">
        <v>441</v>
      </c>
      <c r="G40" s="1420" t="s">
        <v>442</v>
      </c>
      <c r="H40" s="1420"/>
      <c r="I40" s="1420" t="s">
        <v>493</v>
      </c>
      <c r="J40" s="1420" t="s">
        <v>445</v>
      </c>
      <c r="K40" s="1420" t="s">
        <v>494</v>
      </c>
      <c r="L40" s="1420" t="s">
        <v>421</v>
      </c>
      <c r="Q40" s="432"/>
      <c r="R40" s="432"/>
      <c r="S40" s="2329"/>
      <c r="T40" s="2265"/>
      <c r="U40" s="358"/>
      <c r="V40" s="2422"/>
      <c r="W40" s="2421"/>
      <c r="X40" s="2039" t="s">
        <v>541</v>
      </c>
      <c r="Y40" s="2039" t="s">
        <v>542</v>
      </c>
      <c r="Z40" s="2421"/>
      <c r="AA40" s="2039" t="s">
        <v>543</v>
      </c>
      <c r="AB40" s="2039" t="s">
        <v>544</v>
      </c>
      <c r="AC40" s="1545" t="s">
        <v>449</v>
      </c>
      <c r="AD40" s="2326" t="s">
        <v>450</v>
      </c>
      <c r="AE40" s="2327"/>
      <c r="AF40" s="2335"/>
      <c r="AG40" s="2422"/>
      <c r="AH40" s="2421"/>
      <c r="AI40" s="2039" t="s">
        <v>541</v>
      </c>
      <c r="AJ40" s="2039" t="s">
        <v>542</v>
      </c>
      <c r="AK40" s="2421"/>
      <c r="AL40" s="2039" t="s">
        <v>543</v>
      </c>
      <c r="AM40" s="2039" t="s">
        <v>544</v>
      </c>
      <c r="AN40" s="1545" t="s">
        <v>449</v>
      </c>
      <c r="AO40" s="2326" t="s">
        <v>450</v>
      </c>
      <c r="AP40" s="2327"/>
      <c r="AQ40" s="2335"/>
      <c r="AR40" s="2338"/>
      <c r="AS40" s="2183"/>
      <c r="AY40" s="1211">
        <v>59</v>
      </c>
    </row>
    <row s="335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114</v>
      </c>
      <c r="T41" s="1311" t="s">
        <v>101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128</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533</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534</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546</v>
      </c>
      <c r="E45" s="2315"/>
      <c r="F45" s="2315"/>
      <c r="G45" s="2315"/>
      <c r="H45" s="2315"/>
      <c r="I45" s="2312" t="str">
        <f>S44&amp;".1"</f>
        <v>...1</v>
      </c>
      <c r="J45" s="1419"/>
      <c r="K45" s="1419"/>
      <c r="L45" s="1420"/>
      <c r="P45" s="2313">
        <v>1</v>
      </c>
      <c r="Q45" s="1537"/>
      <c r="R45" s="412"/>
      <c r="S45" s="1549" t="str">
        <f>$I45</f>
        <v>...1</v>
      </c>
      <c r="T45" s="341" t="s">
        <v>486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487</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488</v>
      </c>
      <c r="AU46" s="556"/>
      <c r="AV46" s="556" t="str">
        <f>IF(T46="","",T46)</f>
        <v>Группа потребителей</v>
      </c>
      <c r="AW46" s="556"/>
      <c r="AX46" s="556"/>
      <c r="AY46" s="1211">
        <v>23</v>
      </c>
    </row>
    <row customHeight="1" ht="24">
      <c r="A47" s="1419" t="s">
        <v>259</v>
      </c>
      <c r="B47" s="1419" t="s">
        <v>260</v>
      </c>
      <c r="C47" s="1419" t="s">
        <v>261</v>
      </c>
      <c r="D47" s="1419" t="s">
        <v>546</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546</v>
      </c>
      <c r="E49" s="2315"/>
      <c r="F49" s="2315"/>
      <c r="G49" s="2315"/>
      <c r="H49" s="2315"/>
      <c r="I49" s="2342"/>
      <c r="J49" s="2312"/>
      <c r="K49" s="1419"/>
      <c r="L49" s="1420"/>
      <c r="P49" s="2313"/>
      <c r="Q49" s="2313"/>
      <c r="R49" s="412"/>
      <c r="S49" s="1334"/>
      <c r="T49" s="343" t="s">
        <v>489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490</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546</v>
      </c>
      <c r="E51" s="2315"/>
      <c r="F51" s="2315"/>
      <c r="G51" s="2315"/>
      <c r="H51" s="2314"/>
      <c r="I51" s="1419"/>
      <c r="J51" s="1419"/>
      <c r="K51" s="1419"/>
      <c r="L51" s="1420"/>
      <c r="M51" s="1421"/>
      <c r="N51" s="1421"/>
      <c r="O51" s="593"/>
      <c r="P51" s="416"/>
      <c r="Q51" s="431"/>
      <c r="R51" s="411"/>
      <c r="S51" s="1334"/>
      <c r="T51" s="428" t="s">
        <v>491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418</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419</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6F70B-B384-D131-01BE-9D1A380E7D1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6" width="19.140625" hidden="1" customWidth="1"/>
    <col min="13" max="14" style="2791" width="12.28125" hidden="1" customWidth="1"/>
    <col min="15" max="15" style="2791" width="23.421875" hidden="1" customWidth="1"/>
    <col min="16" max="16" style="2791" width="3.7109375" hidden="1" customWidth="1"/>
    <col min="17" max="17" style="3518" width="3.7109375" hidden="1" customWidth="1"/>
    <col min="18" max="18" style="3594" width="3.00390625" customWidth="1"/>
    <col min="19" max="19" style="359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128</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534</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419</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7" customFormat="1" customHeight="1" ht="14.25" hidden="1">
      <c r="M24" s="1564"/>
      <c r="N24" s="1564"/>
      <c r="O24" s="1565" t="s">
        <v>421</v>
      </c>
      <c r="P24" s="1564"/>
      <c r="Q24" s="1566"/>
      <c r="R24" s="1566"/>
      <c r="AA24" s="1563" t="s">
        <v>423</v>
      </c>
      <c r="AC24" s="1563" t="s">
        <v>424</v>
      </c>
      <c r="AD24" s="1563" t="s">
        <v>472</v>
      </c>
      <c r="AH24" s="1563" t="s">
        <v>472</v>
      </c>
      <c r="AK24" s="1563" t="s">
        <v>509</v>
      </c>
      <c r="AL24" s="1563" t="s">
        <v>472</v>
      </c>
      <c r="AP24" s="1563" t="s">
        <v>472</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9"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9"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9"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9"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9"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9"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9"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87</v>
      </c>
      <c r="T41" s="2265" t="s">
        <v>510</v>
      </c>
      <c r="U41" s="357"/>
      <c r="V41" s="2330" t="s">
        <v>432</v>
      </c>
      <c r="W41" s="2331"/>
      <c r="X41" s="2331"/>
      <c r="Y41" s="2331"/>
      <c r="Z41" s="2331"/>
      <c r="AA41" s="2331"/>
      <c r="AB41" s="2332"/>
      <c r="AC41" s="2333" t="s">
        <v>433</v>
      </c>
      <c r="AD41" s="2384" t="s">
        <v>511</v>
      </c>
      <c r="AE41" s="2347"/>
      <c r="AF41" s="2347"/>
      <c r="AG41" s="2385"/>
      <c r="AH41" s="2384" t="s">
        <v>512</v>
      </c>
      <c r="AI41" s="2347"/>
      <c r="AJ41" s="2347"/>
      <c r="AK41" s="2385"/>
      <c r="AL41" s="2384" t="s">
        <v>513</v>
      </c>
      <c r="AM41" s="2347"/>
      <c r="AN41" s="2347"/>
      <c r="AO41" s="2385"/>
      <c r="AP41" s="2384" t="s">
        <v>514</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515</v>
      </c>
      <c r="W42" s="2249"/>
      <c r="X42" s="2248" t="s">
        <v>516</v>
      </c>
      <c r="Y42" s="2249"/>
      <c r="Z42" s="2350" t="s">
        <v>517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515</v>
      </c>
      <c r="AU42" s="2249"/>
      <c r="AV42" s="2248" t="s">
        <v>516</v>
      </c>
      <c r="AW42" s="2249"/>
      <c r="AX42" s="2350" t="s">
        <v>517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140</v>
      </c>
      <c r="C44" s="1426" t="s">
        <v>141</v>
      </c>
      <c r="D44" s="1426" t="s">
        <v>142</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35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114</v>
      </c>
      <c r="T45" s="1311" t="s">
        <v>101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128</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264</v>
      </c>
      <c r="B47" s="1419" t="s">
        <v>265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264</v>
      </c>
      <c r="B48" s="1419" t="s">
        <v>265</v>
      </c>
      <c r="C48" s="1419" t="s">
        <v>266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534</v>
      </c>
      <c r="BE48" s="556"/>
      <c r="BF48" s="556" t="str">
        <f>IF(T48="","",T48)</f>
        <v>Наименование централизованной системы горячего водоснабжения</v>
      </c>
      <c r="BG48" s="556"/>
      <c r="BH48" s="556"/>
      <c r="BI48" s="1211">
        <v>34</v>
      </c>
    </row>
    <row s="2849" customFormat="1" customHeight="1" ht="0">
      <c r="A49" s="1399" t="s">
        <v>264</v>
      </c>
      <c r="B49" s="1399" t="s">
        <v>265</v>
      </c>
      <c r="C49" s="1399" t="s">
        <v>266</v>
      </c>
      <c r="D49" s="1399" t="s">
        <v>547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49" customFormat="1" customHeight="1" ht="0">
      <c r="A50" s="1399" t="s">
        <v>264</v>
      </c>
      <c r="B50" s="1399" t="s">
        <v>265</v>
      </c>
      <c r="C50" s="1399" t="s">
        <v>266</v>
      </c>
      <c r="D50" s="1399" t="s">
        <v>547</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264</v>
      </c>
      <c r="B51" s="1399" t="s">
        <v>265</v>
      </c>
      <c r="C51" s="1399" t="s">
        <v>266</v>
      </c>
      <c r="D51" s="1399" t="s">
        <v>547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264</v>
      </c>
      <c r="B52" s="1419" t="s">
        <v>265</v>
      </c>
      <c r="C52" s="1419" t="s">
        <v>266</v>
      </c>
      <c r="D52" s="1419" t="s">
        <v>547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505</v>
      </c>
      <c r="AT53" s="1449"/>
      <c r="AU53" s="1552"/>
      <c r="AV53" s="1449"/>
      <c r="AW53" s="1552"/>
      <c r="AX53" s="1449"/>
      <c r="AY53" s="1449"/>
      <c r="AZ53" s="1449"/>
      <c r="BA53" s="1449"/>
      <c r="BB53" s="1453"/>
      <c r="BC53" s="2310"/>
      <c r="BE53" s="556"/>
      <c r="BF53" s="556"/>
      <c r="BG53" s="556"/>
      <c r="BH53" s="556"/>
      <c r="BI53" s="1211">
        <v>11</v>
      </c>
    </row>
    <row customHeight="1" ht="11.549999999999999">
      <c r="A54" s="1419" t="s">
        <v>264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264</v>
      </c>
      <c r="B56" s="1419" t="s">
        <v>265</v>
      </c>
      <c r="C56" s="1419" t="s">
        <v>266</v>
      </c>
      <c r="D56" s="1419" t="s">
        <v>547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264</v>
      </c>
      <c r="B57" s="1419" t="s">
        <v>265</v>
      </c>
      <c r="C57" s="1419" t="s">
        <v>266</v>
      </c>
      <c r="D57" s="1419" t="s">
        <v>547</v>
      </c>
      <c r="E57" s="2315"/>
      <c r="F57" s="2315"/>
      <c r="G57" s="2315"/>
      <c r="H57" s="2315"/>
      <c r="I57" s="2342"/>
      <c r="J57" s="2312"/>
      <c r="K57" s="1419"/>
      <c r="L57" s="1420"/>
      <c r="P57" s="2313"/>
      <c r="Q57" s="2313"/>
      <c r="R57" s="412"/>
      <c r="S57" s="1334"/>
      <c r="T57" s="343" t="s">
        <v>471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264</v>
      </c>
      <c r="B58" s="1399" t="s">
        <v>265</v>
      </c>
      <c r="C58" s="1399" t="s">
        <v>266</v>
      </c>
      <c r="D58" s="1399" t="s">
        <v>547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264</v>
      </c>
      <c r="B59" s="1399" t="s">
        <v>265</v>
      </c>
      <c r="C59" s="1399" t="s">
        <v>266</v>
      </c>
      <c r="D59" s="1399" t="s">
        <v>547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264</v>
      </c>
      <c r="B60" s="1399" t="s">
        <v>265</v>
      </c>
      <c r="C60" s="1399" t="s">
        <v>266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264</v>
      </c>
      <c r="B61" s="1399" t="s">
        <v>265</v>
      </c>
      <c r="C61" s="1370"/>
      <c r="D61" s="1370"/>
      <c r="E61" s="2315"/>
      <c r="F61" s="2314"/>
      <c r="G61" s="1370"/>
      <c r="H61" s="1370"/>
      <c r="I61" s="1370"/>
      <c r="J61" s="1370"/>
      <c r="K61" s="1370"/>
      <c r="L61" s="1550"/>
      <c r="M61" s="1377"/>
      <c r="N61" s="1377"/>
      <c r="P61" s="1372"/>
      <c r="Q61" s="1373"/>
      <c r="R61" s="1372"/>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264</v>
      </c>
      <c r="B62" s="1399"/>
      <c r="C62" s="1399"/>
      <c r="D62" s="1399"/>
      <c r="E62" s="2314"/>
      <c r="F62" s="1399"/>
      <c r="G62" s="1399"/>
      <c r="H62" s="1399"/>
      <c r="I62" s="1399"/>
      <c r="J62" s="1399"/>
      <c r="K62" s="1399"/>
      <c r="L62" s="1402"/>
      <c r="M62" s="1377"/>
      <c r="N62" s="1377"/>
      <c r="O62" s="574"/>
      <c r="P62" s="436"/>
      <c r="Q62" s="1400"/>
      <c r="R62" s="436"/>
      <c r="S62" s="1378"/>
      <c r="T62" s="1381" t="s">
        <v>419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9016-4DF2-9EF7-D31A-DFFBA449A5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548</v>
      </c>
      <c r="D2" s="1694"/>
      <c r="E2" s="602">
        <f>B2</f>
        <v>0</v>
      </c>
      <c r="F2" s="603"/>
      <c r="G2" s="1702" t="s">
        <v>549</v>
      </c>
      <c r="H2" s="1702" t="s">
        <v>549</v>
      </c>
      <c r="I2" s="1702" t="s">
        <v>549</v>
      </c>
      <c r="J2" s="345" t="s">
        <v>550</v>
      </c>
      <c r="K2" s="599"/>
      <c r="AF2" s="1687">
        <v>0</v>
      </c>
    </row>
    <row s="2849" customFormat="1" customHeight="1" ht="0.75" hidden="1">
      <c r="B3" s="2155"/>
      <c r="C3" s="1223"/>
      <c r="D3" s="604"/>
      <c r="E3" s="605"/>
      <c r="F3" s="606" t="s">
        <v>551</v>
      </c>
      <c r="G3" s="607"/>
      <c r="H3" s="607">
        <f>H4*H5+H7</f>
        <v>0</v>
      </c>
      <c r="I3" s="607">
        <f>I4*I5+I6</f>
        <v>0</v>
      </c>
      <c r="J3" s="608"/>
      <c r="AF3" s="1692">
        <v>0</v>
      </c>
    </row>
    <row customHeight="1" ht="23.25" hidden="1">
      <c r="B4" s="2155"/>
      <c r="C4" s="1223"/>
      <c r="D4" s="1694"/>
      <c r="E4" s="602" t="str">
        <f>B2&amp;".1"</f>
        <v>.1</v>
      </c>
      <c r="F4" s="609" t="s">
        <v>552</v>
      </c>
      <c r="G4" s="610"/>
      <c r="H4" s="597"/>
      <c r="I4" s="597"/>
      <c r="J4" s="345" t="s">
        <v>553</v>
      </c>
      <c r="K4" s="599"/>
      <c r="AF4" s="1687">
        <v>0</v>
      </c>
    </row>
    <row customHeight="1" ht="18.75" hidden="1">
      <c r="B5" s="2155"/>
      <c r="C5" s="1223"/>
      <c r="D5" s="1694"/>
      <c r="E5" s="602" t="str">
        <f>B2&amp;".2"</f>
        <v>.2</v>
      </c>
      <c r="F5" s="609" t="s">
        <v>554</v>
      </c>
      <c r="G5" s="1702" t="s">
        <v>555</v>
      </c>
      <c r="H5" s="597"/>
      <c r="I5" s="597"/>
      <c r="J5" s="345"/>
      <c r="K5" s="599"/>
      <c r="AF5" s="1687">
        <v>0</v>
      </c>
    </row>
    <row customHeight="1" ht="18.75" hidden="1">
      <c r="B6" s="2155"/>
      <c r="C6" s="1223"/>
      <c r="D6" s="1694"/>
      <c r="E6" s="602" t="str">
        <f>B2&amp;".3"</f>
        <v>.3</v>
      </c>
      <c r="F6" s="609" t="s">
        <v>556</v>
      </c>
      <c r="G6" s="1702" t="s">
        <v>555</v>
      </c>
      <c r="H6" s="597"/>
      <c r="I6" s="597"/>
      <c r="J6" s="345"/>
      <c r="K6" s="599"/>
      <c r="AF6" s="1687">
        <v>0</v>
      </c>
    </row>
    <row customHeight="1" ht="18.75" hidden="1">
      <c r="B7" s="2155"/>
      <c r="C7" s="1223"/>
      <c r="D7" s="1694"/>
      <c r="E7" s="602" t="str">
        <f>B2&amp;".4"</f>
        <v>.4</v>
      </c>
      <c r="F7" s="609" t="s">
        <v>557</v>
      </c>
      <c r="G7" s="1702" t="s">
        <v>549</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555</v>
      </c>
      <c r="H9" s="597"/>
      <c r="I9" s="597"/>
      <c r="J9" s="598" t="s">
        <v>558</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559</v>
      </c>
      <c r="H11" s="597"/>
      <c r="I11" s="597"/>
      <c r="J11" s="345" t="s">
        <v>560</v>
      </c>
      <c r="K11" s="599"/>
      <c r="AF11" s="1687">
        <v>0</v>
      </c>
    </row>
    <row customHeight="1" ht="11.25" hidden="1">
      <c r="AF12" s="1687">
        <v>0</v>
      </c>
    </row>
    <row customHeight="1" ht="22.5" hidden="1">
      <c r="D13" s="1694"/>
      <c r="E13" s="602"/>
      <c r="F13" s="596"/>
      <c r="G13" s="1025" t="s">
        <v>561</v>
      </c>
      <c r="H13" s="601"/>
      <c r="I13" s="601"/>
      <c r="J13" s="801" t="s">
        <v>562</v>
      </c>
      <c r="K13" s="599"/>
      <c r="AF13" s="1687">
        <v>0</v>
      </c>
    </row>
    <row customHeight="1" ht="11.25" hidden="1">
      <c r="AF14" s="1687">
        <v>0</v>
      </c>
    </row>
    <row customHeight="1" ht="22.5" hidden="1">
      <c r="D15" s="1694"/>
      <c r="E15" s="602"/>
      <c r="F15" s="596"/>
      <c r="G15" s="1702" t="s">
        <v>563</v>
      </c>
      <c r="H15" s="601"/>
      <c r="I15" s="601"/>
      <c r="J15" s="345" t="s">
        <v>564</v>
      </c>
      <c r="K15" s="599"/>
      <c r="AF15" s="1687">
        <v>0</v>
      </c>
    </row>
    <row customHeight="1" ht="11.25" hidden="1">
      <c r="AF16" s="1687">
        <v>0</v>
      </c>
    </row>
    <row customHeight="1" ht="22.5" hidden="1">
      <c r="D17" s="1694"/>
      <c r="E17" s="602"/>
      <c r="F17" s="596"/>
      <c r="G17" s="1702" t="s">
        <v>565</v>
      </c>
      <c r="H17" s="601"/>
      <c r="I17" s="601"/>
      <c r="J17" s="345" t="s">
        <v>566</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121</v>
      </c>
      <c r="AF24" s="1692">
        <v>1</v>
      </c>
    </row>
    <row customHeight="1" ht="11.549999999999999">
      <c r="E25" s="767"/>
      <c r="F25" s="2423" t="s">
        <v>110</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567</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568</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87</v>
      </c>
      <c r="F29" s="1709" t="s">
        <v>305</v>
      </c>
      <c r="G29" s="1709" t="s">
        <v>569</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555</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555</v>
      </c>
      <c r="H31" s="614">
        <f>SUMIF($K33:$K71,$K31,H33:H71)</f>
        <v>0</v>
      </c>
      <c r="I31" s="614">
        <f>SUMIF($K33:$K71,$K31,I33:I71)</f>
        <v>0</v>
      </c>
      <c r="J31" s="345" t="str">
        <f>FHD_NOTE_P_2</f>
        <v>Указывается суммарная себестоимость производимых товаров.</v>
      </c>
      <c r="K31" s="1692" t="s">
        <v>570</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555</v>
      </c>
      <c r="H32" s="613"/>
      <c r="I32" s="613"/>
      <c r="J32" s="345" t="str">
        <f>FHD_NOTE_P_3</f>
        <v/>
      </c>
      <c r="K32" s="1692" t="str">
        <f>IF((LEN(E32)-LEN(SUBSTITUTE(E32,".","")))/LEN(".")=1,"p","")</f>
        <v>p</v>
      </c>
      <c r="AF32" s="1687">
        <v>11</v>
      </c>
    </row>
    <row customHeight="1" ht="11.25" hidden="1">
      <c r="A33" s="2427" t="s">
        <v>571</v>
      </c>
      <c r="D33" s="1694"/>
      <c r="E33" s="602" t="str">
        <f>FHD_NUM_P_4</f>
        <v/>
      </c>
      <c r="F33" s="1580" t="str">
        <f>FHD_P_4</f>
        <v/>
      </c>
      <c r="G33" s="1934" t="s">
        <v>555</v>
      </c>
      <c r="H33" s="614">
        <f>SUMIF($F34:$F40,$F3,H34:H40)</f>
        <v>0</v>
      </c>
      <c r="I33" s="614">
        <f>SUMIF($F34:$F40,$F3,I34:I40)</f>
        <v>0</v>
      </c>
      <c r="J33" s="345" t="str">
        <f>FHD_NOTE_P_4</f>
        <v/>
      </c>
      <c r="K33" s="1692" t="str">
        <f>IF((LEN(E33)-LEN(SUBSTITUTE(E33,".","")))/LEN(".")=1,"p","")</f>
        <v/>
      </c>
      <c r="AF33" s="1687">
        <v>0</v>
      </c>
    </row>
    <row s="3358"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8"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8"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8"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8"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8"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572</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573</v>
      </c>
      <c r="D41" s="1694"/>
      <c r="E41" s="602" t="str">
        <f>FHD_NUM_P_5</f>
        <v/>
      </c>
      <c r="F41" s="1580" t="str">
        <f>FHD_P_5</f>
        <v/>
      </c>
      <c r="G41" s="1934" t="s">
        <v>555</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555</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555</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555</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574</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575</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576</v>
      </c>
      <c r="C47" s="1692"/>
      <c r="D47" s="631"/>
      <c r="E47" s="602" t="str">
        <f>FHD_NUM_P_11</f>
        <v/>
      </c>
      <c r="F47" s="1580" t="str">
        <f>FHD_P_11</f>
        <v/>
      </c>
      <c r="G47" s="1934" t="s">
        <v>555</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577</v>
      </c>
      <c r="C48" s="1692"/>
      <c r="D48" s="1694"/>
      <c r="E48" s="602" t="str">
        <f>FHD_NUM_P_12</f>
        <v>2.3</v>
      </c>
      <c r="F48" s="1580" t="str">
        <f>FHD_P_12</f>
        <v>Расходы на химические реагенты, используемые в технологическом процессе</v>
      </c>
      <c r="G48" s="1934" t="s">
        <v>555</v>
      </c>
      <c r="H48" s="633"/>
      <c r="I48" s="633"/>
      <c r="J48" s="345" t="str">
        <f>FHD_NOTE_P_12</f>
        <v/>
      </c>
      <c r="K48" s="1692" t="str">
        <f>IF((LEN(E48)-LEN(SUBSTITUTE(E48,".","")))/LEN(".")=1,"p","")</f>
        <v>p</v>
      </c>
      <c r="L48" s="1692"/>
      <c r="M48" s="1692"/>
      <c r="R48" s="1692"/>
      <c r="U48" s="600"/>
      <c r="AA48" s="1688"/>
      <c r="AB48" s="1688"/>
      <c r="AC48" s="1688"/>
      <c r="AD48" s="1688"/>
      <c r="AE48" s="1688"/>
      <c r="AF48" s="1216">
        <v>18</v>
      </c>
    </row>
    <row s="3447"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555</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7"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555</v>
      </c>
      <c r="H50" s="613"/>
      <c r="I50" s="613"/>
      <c r="J50" s="345" t="str">
        <f>FHD_NOTE_P_14</f>
        <v/>
      </c>
      <c r="K50" s="1692" t="str">
        <f>IF((LEN(E50)-LEN(SUBSTITUTE(E50,".","")))/LEN(".")=1,"p","")</f>
        <v/>
      </c>
      <c r="L50" s="786"/>
      <c r="M50" s="786"/>
      <c r="R50" s="786"/>
      <c r="U50" s="787"/>
      <c r="AA50" s="788"/>
      <c r="AB50" s="788"/>
      <c r="AC50" s="788"/>
      <c r="AD50" s="788"/>
      <c r="AE50" s="788"/>
      <c r="AF50" s="785">
        <v>11</v>
      </c>
    </row>
    <row s="3447"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555</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555</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555</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555</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555</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555</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555</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555</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555</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555</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555</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555</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555</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555</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555</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578</v>
      </c>
      <c r="I66" s="1705" t="s">
        <v>578</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579</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555</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578</v>
      </c>
      <c r="I68" s="1705" t="s">
        <v>578</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555</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580</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581</v>
      </c>
      <c r="C72" s="1692"/>
      <c r="D72" s="1694"/>
      <c r="E72" s="602" t="str">
        <f>FHD_NUM_P_34</f>
        <v/>
      </c>
      <c r="F72" s="1936" t="str">
        <f>FHD_P_34</f>
        <v/>
      </c>
      <c r="G72" s="1934" t="s">
        <v>555</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555</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555</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555</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555</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555</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555</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555</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582</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555</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583</v>
      </c>
      <c r="C82" s="791"/>
      <c r="D82" s="789"/>
      <c r="E82" s="602" t="str">
        <f>FHD_NUM_P_44</f>
        <v/>
      </c>
      <c r="F82" s="1936" t="str">
        <f>FHD_P_44</f>
        <v/>
      </c>
      <c r="G82" s="1937" t="s">
        <v>584</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584</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584</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584</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584</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584</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584</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584</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561</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585</v>
      </c>
      <c r="C91" s="791"/>
      <c r="D91" s="789"/>
      <c r="E91" s="602" t="str">
        <f>FHD_NUM_P_53</f>
        <v/>
      </c>
      <c r="F91" s="1936" t="str">
        <f>FHD_P_53</f>
        <v/>
      </c>
      <c r="G91" s="1937" t="s">
        <v>584</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584</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586</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561</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587</v>
      </c>
      <c r="D96" s="1694"/>
      <c r="E96" s="602" t="str">
        <f>FHD_NUM_P_58</f>
        <v>7</v>
      </c>
      <c r="F96" s="1936" t="str">
        <f>FHD_P_58</f>
        <v>Объём сточных вод, принятых от потребителей</v>
      </c>
      <c r="G96" s="1937" t="s">
        <v>584</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584</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584</v>
      </c>
      <c r="H98" s="1033"/>
      <c r="I98" s="633"/>
      <c r="J98" s="345" t="str">
        <f>FHD_NOTE_P_60</f>
        <v/>
      </c>
      <c r="K98" s="599"/>
      <c r="AF98" s="1687">
        <v>0</v>
      </c>
    </row>
    <row s="2848" customFormat="1" customHeight="1" ht="18.75" hidden="1">
      <c r="A99" s="2427" t="s">
        <v>588</v>
      </c>
      <c r="C99" s="1692"/>
      <c r="D99" s="1694"/>
      <c r="E99" s="602" t="str">
        <f>FHD_NUM_P_61</f>
        <v/>
      </c>
      <c r="F99" s="1936" t="str">
        <f>FHD_P_61</f>
        <v/>
      </c>
      <c r="G99" s="1934" t="s">
        <v>559</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589</v>
      </c>
      <c r="G101" s="628"/>
      <c r="H101" s="629"/>
      <c r="I101" s="629"/>
      <c r="J101" s="1060" t="s">
        <v>590</v>
      </c>
      <c r="K101" s="599"/>
      <c r="AF101" s="1687">
        <v>0</v>
      </c>
    </row>
    <row s="2848" customFormat="1" customHeight="1" ht="18.75" hidden="1">
      <c r="A102" s="2427"/>
      <c r="C102" s="1692"/>
      <c r="D102" s="1694"/>
      <c r="E102" s="602" t="str">
        <f>FHD_NUM_P_62</f>
        <v/>
      </c>
      <c r="F102" s="1936" t="str">
        <f>FHD_P_62</f>
        <v/>
      </c>
      <c r="G102" s="1933" t="s">
        <v>559</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586</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591</v>
      </c>
      <c r="D104" s="1694"/>
      <c r="E104" s="602" t="str">
        <f>FHD_NUM_P_64</f>
        <v/>
      </c>
      <c r="F104" s="1936" t="str">
        <f>FHD_P_64</f>
        <v/>
      </c>
      <c r="G104" s="1933" t="s">
        <v>586</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586</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586</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586</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586</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586</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592</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592</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593</v>
      </c>
      <c r="H112" s="633"/>
      <c r="I112" s="633"/>
      <c r="J112" s="345" t="str">
        <f>FHD_NOTE_P_72</f>
        <v/>
      </c>
      <c r="K112" s="599"/>
      <c r="AF112" s="1687">
        <v>19</v>
      </c>
    </row>
    <row customHeight="1" ht="18.75" hidden="1">
      <c r="A113" s="1045" t="s">
        <v>594</v>
      </c>
      <c r="D113" s="1694"/>
      <c r="E113" s="602" t="str">
        <f>FHD_NUM_P_73</f>
        <v/>
      </c>
      <c r="F113" s="1936" t="str">
        <f>FHD_P_73</f>
        <v/>
      </c>
      <c r="G113" s="1026" t="s">
        <v>593</v>
      </c>
      <c r="H113" s="1024"/>
      <c r="I113" s="1024"/>
      <c r="J113" s="345" t="str">
        <f>FHD_NOTE_P_73</f>
        <v/>
      </c>
      <c r="K113" s="599"/>
      <c r="AF113" s="1687">
        <v>0</v>
      </c>
    </row>
    <row customHeight="1" ht="33.75" hidden="1">
      <c r="A114" s="1045" t="s">
        <v>595</v>
      </c>
      <c r="D114" s="1694"/>
      <c r="E114" s="602" t="str">
        <f>FHD_NUM_P_74</f>
        <v/>
      </c>
      <c r="F114" s="1936" t="str">
        <f>FHD_P_74</f>
        <v/>
      </c>
      <c r="G114" s="1932" t="s">
        <v>596</v>
      </c>
      <c r="H114" s="633"/>
      <c r="I114" s="633"/>
      <c r="J114" s="345" t="str">
        <f>FHD_NOTE_P_74</f>
        <v/>
      </c>
      <c r="K114" s="599"/>
      <c r="AF114" s="1687">
        <v>0</v>
      </c>
    </row>
    <row s="2774" customFormat="1" customHeight="1" ht="18.75" hidden="1">
      <c r="A115" s="2429" t="s">
        <v>597</v>
      </c>
      <c r="B115" s="966"/>
      <c r="C115" s="791"/>
      <c r="D115" s="789"/>
      <c r="E115" s="602" t="str">
        <f>FHD_NUM_P_75</f>
        <v/>
      </c>
      <c r="F115" s="1936" t="str">
        <f>FHD_P_75</f>
        <v/>
      </c>
      <c r="G115" s="1932" t="s">
        <v>561</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561</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561</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598</v>
      </c>
      <c r="G119" s="803"/>
      <c r="H119" s="804"/>
      <c r="I119" s="804"/>
      <c r="J119" s="1059" t="s">
        <v>599</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600</v>
      </c>
      <c r="D120" s="1694"/>
      <c r="E120" s="602" t="str">
        <f>FHD_NUM_P_78</f>
        <v/>
      </c>
      <c r="F120" s="1936" t="str">
        <f>FHD_P_78</f>
        <v/>
      </c>
      <c r="G120" s="1933" t="s">
        <v>563</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589</v>
      </c>
      <c r="G122" s="628"/>
      <c r="H122" s="629"/>
      <c r="I122" s="629"/>
      <c r="J122" s="1060" t="s">
        <v>601</v>
      </c>
      <c r="K122" s="599"/>
      <c r="AF122" s="1687">
        <v>0</v>
      </c>
    </row>
    <row customHeight="1" ht="22.5" hidden="1">
      <c r="A123" s="2427"/>
      <c r="D123" s="1694"/>
      <c r="E123" s="602" t="str">
        <f>FHD_NUM_P_79</f>
        <v/>
      </c>
      <c r="F123" s="1936" t="str">
        <f>FHD_P_79</f>
        <v/>
      </c>
      <c r="G123" s="1934" t="s">
        <v>565</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589</v>
      </c>
      <c r="G125" s="628"/>
      <c r="H125" s="629"/>
      <c r="I125" s="629"/>
      <c r="J125" s="1060" t="s">
        <v>602</v>
      </c>
      <c r="K125" s="599"/>
      <c r="AF125" s="1687">
        <v>0</v>
      </c>
    </row>
    <row customHeight="1" ht="22.5" hidden="1">
      <c r="A126" s="2427"/>
      <c r="D126" s="1694"/>
      <c r="E126" s="602" t="str">
        <f>FHD_NUM_P_80</f>
        <v/>
      </c>
      <c r="F126" s="1936" t="str">
        <f>FHD_P_80</f>
        <v/>
      </c>
      <c r="G126" s="1934" t="s">
        <v>603</v>
      </c>
      <c r="H126" s="613"/>
      <c r="I126" s="613"/>
      <c r="J126" s="345" t="str">
        <f>FHD_NOTE_P_80</f>
        <v/>
      </c>
      <c r="K126" s="599"/>
      <c r="AF126" s="1687">
        <v>0</v>
      </c>
    </row>
    <row customHeight="1" ht="18.75" hidden="1">
      <c r="A127" s="2427"/>
      <c r="D127" s="1694"/>
      <c r="E127" s="602" t="str">
        <f>FHD_NUM_P_81</f>
        <v/>
      </c>
      <c r="F127" s="1936" t="str">
        <f>FHD_P_81</f>
        <v/>
      </c>
      <c r="G127" s="1934" t="s">
        <v>604</v>
      </c>
      <c r="H127" s="613"/>
      <c r="I127" s="613"/>
      <c r="J127" s="345" t="str">
        <f>FHD_NOTE_P_81</f>
        <v/>
      </c>
      <c r="K127" s="599"/>
      <c r="AF127" s="1687">
        <v>0</v>
      </c>
    </row>
    <row customHeight="1" ht="18.75" hidden="1">
      <c r="A128" s="2427"/>
      <c r="C128" s="1692" t="s">
        <v>591</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591</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591</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5665-8548-ACF2-A331-89A19156278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87</v>
      </c>
      <c r="E10" s="2183" t="s">
        <v>87</v>
      </c>
      <c r="F10" s="2183"/>
      <c r="G10" s="577" t="s">
        <v>305</v>
      </c>
      <c r="H10" s="2183" t="s">
        <v>87</v>
      </c>
      <c r="I10" s="2183"/>
      <c r="J10" s="577" t="s">
        <v>605</v>
      </c>
      <c r="K10" s="577" t="s">
        <v>606</v>
      </c>
      <c r="L10" s="2183" t="s">
        <v>87</v>
      </c>
      <c r="M10" s="2183"/>
      <c r="N10" s="577" t="s">
        <v>607</v>
      </c>
      <c r="O10" s="577" t="s">
        <v>608</v>
      </c>
      <c r="P10" s="577" t="s">
        <v>609</v>
      </c>
      <c r="Q10" s="577" t="s">
        <v>610</v>
      </c>
      <c r="R10" s="577" t="s">
        <v>611</v>
      </c>
      <c r="S10" s="2183"/>
      <c r="T10" s="390"/>
      <c r="CF10" s="561">
        <v>46</v>
      </c>
    </row>
    <row s="2849" customFormat="1" customHeight="1" ht="15" hidden="1">
      <c r="A11" s="1108"/>
      <c r="D11" s="1081" t="s">
        <v>114</v>
      </c>
      <c r="E11" s="1081"/>
      <c r="F11" s="1081" t="s">
        <v>101</v>
      </c>
      <c r="G11" s="1081" t="s">
        <v>89</v>
      </c>
      <c r="H11" s="1081"/>
      <c r="I11" s="1081" t="s">
        <v>90</v>
      </c>
      <c r="J11" s="1081" t="s">
        <v>115</v>
      </c>
      <c r="K11" s="1081" t="s">
        <v>91</v>
      </c>
      <c r="L11" s="1081"/>
      <c r="M11" s="1081" t="s">
        <v>92</v>
      </c>
      <c r="N11" s="1081" t="s">
        <v>116</v>
      </c>
      <c r="O11" s="1081" t="s">
        <v>153</v>
      </c>
      <c r="P11" s="1081" t="s">
        <v>154</v>
      </c>
      <c r="Q11" s="1081" t="s">
        <v>155</v>
      </c>
      <c r="R11" s="1081" t="s">
        <v>156</v>
      </c>
      <c r="S11" s="1081" t="s">
        <v>157</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8"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121</v>
      </c>
      <c r="B14" s="680"/>
      <c r="C14" s="680"/>
      <c r="D14" s="2436" t="s">
        <v>114</v>
      </c>
      <c r="E14" s="2433" t="s">
        <v>110</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612</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567</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568</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613</v>
      </c>
      <c r="F17" s="2432"/>
      <c r="G17" s="2432"/>
      <c r="H17" s="2432"/>
      <c r="I17" s="2432"/>
      <c r="J17" s="2432"/>
      <c r="K17" s="2432"/>
      <c r="L17" s="2432"/>
      <c r="M17" s="2432"/>
      <c r="N17" s="2432"/>
      <c r="O17" s="2432"/>
      <c r="P17" s="2432"/>
      <c r="Q17" s="614">
        <f>SUMIF(T18:T19,"i",Q18:Q19)</f>
        <v>0</v>
      </c>
      <c r="R17" s="1073"/>
      <c r="S17" s="953" t="s">
        <v>614</v>
      </c>
      <c r="T17" s="773" t="s">
        <v>615</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616</v>
      </c>
      <c r="F20" s="2432"/>
      <c r="G20" s="2432"/>
      <c r="H20" s="2432"/>
      <c r="I20" s="2432"/>
      <c r="J20" s="2432"/>
      <c r="K20" s="2432"/>
      <c r="L20" s="2432"/>
      <c r="M20" s="2432"/>
      <c r="N20" s="2432"/>
      <c r="O20" s="2432"/>
      <c r="P20" s="2432"/>
      <c r="Q20" s="614">
        <f>SUMIF(T21:T22,"i",Q21:Q22)</f>
        <v>0</v>
      </c>
      <c r="R20" s="1073"/>
      <c r="S20" s="765" t="s">
        <v>617</v>
      </c>
      <c r="T20" s="773" t="s">
        <v>615</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7DA7D-546F-987D-A0AD-40FDF02CE18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2"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71"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559</v>
      </c>
      <c r="L2" s="807"/>
      <c r="M2" s="807"/>
      <c r="N2" s="599"/>
      <c r="O2" s="1581" t="s">
        <v>560</v>
      </c>
      <c r="P2" s="599"/>
      <c r="Q2" s="1692"/>
      <c r="R2" s="1692"/>
      <c r="W2" s="1692"/>
      <c r="Z2" s="600"/>
      <c r="AF2" s="1688"/>
      <c r="AG2" s="1688"/>
      <c r="AH2" s="1688"/>
      <c r="AI2" s="1688"/>
      <c r="AJ2" s="1688"/>
      <c r="AK2" s="1422">
        <v>0</v>
      </c>
    </row>
    <row customHeight="1" ht="11.25" hidden="1">
      <c r="E3" s="2107" t="s">
        <v>621</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622</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121</v>
      </c>
      <c r="AK9" s="1692">
        <v>1</v>
      </c>
    </row>
    <row customHeight="1" ht="11.549999999999999">
      <c r="E10" s="2106" t="s">
        <v>623</v>
      </c>
      <c r="I10" s="767"/>
      <c r="J10" s="2423" t="s">
        <v>110</v>
      </c>
      <c r="K10" s="2424"/>
      <c r="L10" s="2085" t="str">
        <f>IF(L9="","",INDEX(DIFFERENTIATION_UNMERGE_VD,MATCH(L9,DIFFERENTIATION_ID_DIFF,0)))</f>
        <v/>
      </c>
      <c r="M10" s="2085" t="str">
        <f>IF(M9="","",INDEX(DIFFERENTIATION_UNMERGE_VD,MATCH(M9,DIFFERENTIATION_ID_DIFF,0)))</f>
        <v>Водоотведение</v>
      </c>
      <c r="O10" s="2183" t="s">
        <v>304</v>
      </c>
      <c r="AK10" s="1687">
        <v>11</v>
      </c>
    </row>
    <row customHeight="1" ht="11.549999999999999">
      <c r="E11" s="2106" t="s">
        <v>624</v>
      </c>
      <c r="I11" s="767"/>
      <c r="J11" s="2423" t="s">
        <v>567</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625</v>
      </c>
      <c r="I12" s="1718"/>
      <c r="J12" s="2423" t="s">
        <v>568</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626</v>
      </c>
      <c r="F13" s="2106" t="s">
        <v>627</v>
      </c>
      <c r="I13" s="2425" t="s">
        <v>303</v>
      </c>
      <c r="J13" s="2426"/>
      <c r="K13" s="2426"/>
      <c r="L13" s="2083"/>
      <c r="M13" s="2123"/>
      <c r="O13" s="2183"/>
      <c r="AK13" s="1687">
        <v>11</v>
      </c>
    </row>
    <row customHeight="1" ht="24">
      <c r="I14" s="2076" t="s">
        <v>87</v>
      </c>
      <c r="J14" s="2076" t="s">
        <v>305</v>
      </c>
      <c r="K14" s="2076" t="s">
        <v>569</v>
      </c>
      <c r="L14" s="2116" t="s">
        <v>306</v>
      </c>
      <c r="M14" s="2117" t="s">
        <v>306</v>
      </c>
      <c r="O14" s="2183"/>
      <c r="AK14" s="1687">
        <v>23</v>
      </c>
    </row>
    <row customHeight="1" ht="24">
      <c r="A15" s="2110"/>
      <c r="B15" s="2109" t="s">
        <v>628</v>
      </c>
      <c r="C15" s="2109" t="s">
        <v>629</v>
      </c>
      <c r="D15" s="2108" t="s">
        <v>630</v>
      </c>
      <c r="E15" s="2112" t="s">
        <v>631</v>
      </c>
      <c r="F15" s="2112" t="s">
        <v>631</v>
      </c>
      <c r="G15" s="1692" t="s">
        <v>591</v>
      </c>
      <c r="H15" s="2077"/>
      <c r="I15" s="1686">
        <v>1</v>
      </c>
      <c r="J15" s="2078" t="s">
        <v>632</v>
      </c>
      <c r="K15" s="2076" t="s">
        <v>309</v>
      </c>
      <c r="L15" s="718"/>
      <c r="M15" s="874"/>
      <c r="N15" s="599" t="s">
        <v>633</v>
      </c>
      <c r="O15" s="1581" t="s">
        <v>634</v>
      </c>
      <c r="P15" s="599" t="s">
        <v>633</v>
      </c>
      <c r="AK15" s="1687">
        <v>23</v>
      </c>
    </row>
    <row customHeight="1" ht="35.699999999999996">
      <c r="A16" s="2110"/>
      <c r="B16" s="2109" t="s">
        <v>635</v>
      </c>
      <c r="C16" s="2109" t="s">
        <v>636</v>
      </c>
      <c r="D16" s="2108" t="s">
        <v>620</v>
      </c>
      <c r="E16" s="2112" t="s">
        <v>631</v>
      </c>
      <c r="F16" s="2112" t="s">
        <v>631</v>
      </c>
      <c r="H16" s="2077"/>
      <c r="I16" s="1685">
        <v>2</v>
      </c>
      <c r="J16" s="2119" t="s">
        <v>637</v>
      </c>
      <c r="K16" s="2118" t="s">
        <v>559</v>
      </c>
      <c r="L16" s="2124"/>
      <c r="M16" s="1732"/>
      <c r="N16" s="599" t="s">
        <v>633</v>
      </c>
      <c r="O16" s="1581" t="s">
        <v>638</v>
      </c>
      <c r="P16" s="599" t="s">
        <v>633</v>
      </c>
      <c r="AK16" s="1687">
        <v>34</v>
      </c>
    </row>
    <row s="2849" customFormat="1" customHeight="1" ht="17.25" hidden="1">
      <c r="A17" s="1223"/>
      <c r="B17" s="1223"/>
      <c r="C17" s="1223"/>
      <c r="D17" s="1223"/>
      <c r="E17" s="1223"/>
      <c r="H17" s="1380"/>
      <c r="I17" s="1069" t="s">
        <v>639</v>
      </c>
      <c r="J17" s="1047"/>
      <c r="K17" s="1069"/>
      <c r="L17" s="1048"/>
      <c r="M17" s="1048"/>
      <c r="O17" s="1441"/>
      <c r="AK17" s="1692">
        <v>1</v>
      </c>
    </row>
    <row s="2848" customFormat="1" customHeight="1" ht="24">
      <c r="A18" s="1043"/>
      <c r="B18" s="1043"/>
      <c r="C18" s="1043"/>
      <c r="D18" s="1043"/>
      <c r="E18" s="1043"/>
      <c r="G18" s="1692"/>
      <c r="H18" s="1689"/>
      <c r="I18" s="626"/>
      <c r="J18" s="627" t="s">
        <v>589</v>
      </c>
      <c r="K18" s="628"/>
      <c r="L18" s="2126"/>
      <c r="M18" s="629"/>
      <c r="N18" s="599"/>
      <c r="O18" s="1581" t="s">
        <v>590</v>
      </c>
      <c r="P18" s="599"/>
      <c r="Q18" s="1692"/>
      <c r="R18" s="1692"/>
      <c r="W18" s="1692"/>
      <c r="Z18" s="600"/>
      <c r="AF18" s="1688"/>
      <c r="AG18" s="1688"/>
      <c r="AH18" s="1688"/>
      <c r="AI18" s="1688"/>
      <c r="AJ18" s="1688"/>
      <c r="AK18" s="1422">
        <v>23</v>
      </c>
    </row>
    <row customHeight="1" ht="19.95">
      <c r="A19" s="2110"/>
      <c r="B19" s="2109" t="s">
        <v>640</v>
      </c>
      <c r="C19" s="2109" t="s">
        <v>641</v>
      </c>
      <c r="D19" s="2108" t="s">
        <v>620</v>
      </c>
      <c r="E19" s="2112" t="s">
        <v>631</v>
      </c>
      <c r="F19" s="2112" t="s">
        <v>631</v>
      </c>
      <c r="H19" s="2077"/>
      <c r="I19" s="1720">
        <v>3</v>
      </c>
      <c r="J19" s="2078" t="s">
        <v>641</v>
      </c>
      <c r="K19" s="2074" t="s">
        <v>559</v>
      </c>
      <c r="L19" s="783"/>
      <c r="M19" s="613"/>
      <c r="N19" s="599"/>
      <c r="O19" s="1581" t="s">
        <v>642</v>
      </c>
      <c r="P19" s="599"/>
      <c r="AK19" s="1687">
        <v>19</v>
      </c>
    </row>
    <row customHeight="1" ht="77.7">
      <c r="A20" s="2110"/>
      <c r="B20" s="2109" t="s">
        <v>643</v>
      </c>
      <c r="C20" s="2109" t="s">
        <v>644</v>
      </c>
      <c r="D20" s="2108" t="s">
        <v>620</v>
      </c>
      <c r="E20" s="2112" t="s">
        <v>631</v>
      </c>
      <c r="F20" s="2112" t="s">
        <v>631</v>
      </c>
      <c r="H20" s="2077"/>
      <c r="I20" s="1720">
        <v>4</v>
      </c>
      <c r="J20" s="2078" t="s">
        <v>645</v>
      </c>
      <c r="K20" s="2074" t="s">
        <v>586</v>
      </c>
      <c r="L20" s="783"/>
      <c r="M20" s="613"/>
      <c r="N20" s="599"/>
      <c r="O20" s="1581"/>
      <c r="P20" s="599"/>
      <c r="AK20" s="1687">
        <v>74</v>
      </c>
    </row>
    <row customHeight="1" ht="35.699999999999996">
      <c r="A21" s="2110"/>
      <c r="B21" s="2109" t="s">
        <v>646</v>
      </c>
      <c r="C21" s="2109" t="s">
        <v>647</v>
      </c>
      <c r="D21" s="2108" t="s">
        <v>620</v>
      </c>
      <c r="E21" s="2112" t="s">
        <v>631</v>
      </c>
      <c r="F21" s="2112" t="s">
        <v>631</v>
      </c>
      <c r="H21" s="2077"/>
      <c r="I21" s="1720">
        <v>5</v>
      </c>
      <c r="J21" s="2078" t="s">
        <v>648</v>
      </c>
      <c r="K21" s="2074" t="s">
        <v>586</v>
      </c>
      <c r="L21" s="783"/>
      <c r="M21" s="613"/>
      <c r="N21" s="599"/>
      <c r="O21" s="1581" t="s">
        <v>642</v>
      </c>
      <c r="P21" s="599"/>
      <c r="AK21" s="1687">
        <v>34</v>
      </c>
    </row>
    <row customHeight="1" ht="48.29999999999999">
      <c r="A22" s="2110"/>
      <c r="B22" s="2109" t="s">
        <v>649</v>
      </c>
      <c r="C22" s="2109" t="s">
        <v>650</v>
      </c>
      <c r="D22" s="2108" t="s">
        <v>620</v>
      </c>
      <c r="E22" s="2112" t="s">
        <v>631</v>
      </c>
      <c r="F22" s="2112" t="s">
        <v>631</v>
      </c>
      <c r="H22" s="2077"/>
      <c r="I22" s="1720">
        <v>6</v>
      </c>
      <c r="J22" s="2078" t="s">
        <v>651</v>
      </c>
      <c r="K22" s="2074" t="s">
        <v>586</v>
      </c>
      <c r="L22" s="783"/>
      <c r="M22" s="613"/>
      <c r="N22" s="599"/>
      <c r="O22" s="1581" t="s">
        <v>652</v>
      </c>
      <c r="P22" s="599"/>
      <c r="AK22" s="1687">
        <v>46</v>
      </c>
    </row>
    <row customHeight="1" ht="19.95">
      <c r="A23" s="2110"/>
      <c r="B23" s="2109" t="s">
        <v>653</v>
      </c>
      <c r="C23" s="2109" t="s">
        <v>654</v>
      </c>
      <c r="D23" s="2108" t="s">
        <v>620</v>
      </c>
      <c r="E23" s="2112" t="s">
        <v>631</v>
      </c>
      <c r="F23" s="2112" t="s">
        <v>631</v>
      </c>
      <c r="H23" s="2077"/>
      <c r="I23" s="1720" t="s">
        <v>655</v>
      </c>
      <c r="J23" s="1580" t="s">
        <v>656</v>
      </c>
      <c r="K23" s="2074" t="s">
        <v>586</v>
      </c>
      <c r="L23" s="783"/>
      <c r="M23" s="613"/>
      <c r="N23" s="599"/>
      <c r="O23" s="1581" t="s">
        <v>642</v>
      </c>
      <c r="P23" s="599"/>
      <c r="AK23" s="1687">
        <v>19</v>
      </c>
    </row>
    <row customHeight="1" ht="19.95">
      <c r="A24" s="2110"/>
      <c r="B24" s="2109" t="s">
        <v>657</v>
      </c>
      <c r="C24" s="2109" t="s">
        <v>658</v>
      </c>
      <c r="D24" s="2108" t="s">
        <v>620</v>
      </c>
      <c r="E24" s="2112" t="s">
        <v>631</v>
      </c>
      <c r="F24" s="2112" t="s">
        <v>631</v>
      </c>
      <c r="H24" s="2077"/>
      <c r="I24" s="1720" t="s">
        <v>659</v>
      </c>
      <c r="J24" s="1580" t="s">
        <v>660</v>
      </c>
      <c r="K24" s="2074" t="s">
        <v>586</v>
      </c>
      <c r="L24" s="783"/>
      <c r="M24" s="613"/>
      <c r="N24" s="599"/>
      <c r="O24" s="1581"/>
      <c r="P24" s="599"/>
      <c r="AK24" s="1687">
        <v>19</v>
      </c>
    </row>
    <row customHeight="1" ht="24">
      <c r="A25" s="2110"/>
      <c r="B25" s="2109" t="s">
        <v>661</v>
      </c>
      <c r="C25" s="2109" t="s">
        <v>662</v>
      </c>
      <c r="D25" s="2108" t="s">
        <v>620</v>
      </c>
      <c r="E25" s="2112" t="s">
        <v>631</v>
      </c>
      <c r="F25" s="2112" t="s">
        <v>631</v>
      </c>
      <c r="H25" s="2077"/>
      <c r="I25" s="1720" t="s">
        <v>663</v>
      </c>
      <c r="J25" s="1580" t="s">
        <v>664</v>
      </c>
      <c r="K25" s="2074" t="s">
        <v>586</v>
      </c>
      <c r="L25" s="783"/>
      <c r="M25" s="613"/>
      <c r="N25" s="599"/>
      <c r="O25" s="1581"/>
      <c r="P25" s="599"/>
      <c r="AK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599"/>
      <c r="O26" s="1581"/>
      <c r="P26" s="599"/>
      <c r="AK26" s="1687">
        <v>23</v>
      </c>
    </row>
    <row customHeight="1" ht="24">
      <c r="A27" s="2110"/>
      <c r="B27" s="2109" t="s">
        <v>668</v>
      </c>
      <c r="C27" s="2109" t="s">
        <v>669</v>
      </c>
      <c r="D27" s="2108" t="s">
        <v>620</v>
      </c>
      <c r="E27" s="2112" t="s">
        <v>631</v>
      </c>
      <c r="F27" s="2112" t="s">
        <v>631</v>
      </c>
      <c r="H27" s="2077"/>
      <c r="I27" s="1720">
        <v>8</v>
      </c>
      <c r="J27" s="2078" t="s">
        <v>669</v>
      </c>
      <c r="K27" s="2074" t="s">
        <v>592</v>
      </c>
      <c r="L27" s="783"/>
      <c r="M27" s="613"/>
      <c r="N27" s="599"/>
      <c r="O27" s="1581"/>
      <c r="P27" s="599"/>
      <c r="AK27" s="1687">
        <v>23</v>
      </c>
    </row>
    <row customHeight="1" ht="35.699999999999996">
      <c r="A28" s="2110"/>
      <c r="B28" s="2109" t="s">
        <v>670</v>
      </c>
      <c r="C28" s="2109" t="s">
        <v>671</v>
      </c>
      <c r="D28" s="2108" t="s">
        <v>620</v>
      </c>
      <c r="E28" s="2112" t="s">
        <v>631</v>
      </c>
      <c r="F28" s="2112" t="s">
        <v>631</v>
      </c>
      <c r="H28" s="2077"/>
      <c r="I28" s="1731">
        <v>9</v>
      </c>
      <c r="J28" s="2078" t="s">
        <v>672</v>
      </c>
      <c r="K28" s="2074" t="s">
        <v>563</v>
      </c>
      <c r="L28" s="783"/>
      <c r="M28" s="613"/>
      <c r="N28" s="599"/>
      <c r="O28" s="1581"/>
      <c r="P28" s="599"/>
      <c r="AK28" s="1687">
        <v>34</v>
      </c>
    </row>
    <row customHeight="1" ht="35.699999999999996">
      <c r="A29" s="2110"/>
      <c r="B29" s="2109" t="s">
        <v>673</v>
      </c>
      <c r="C29" s="2109" t="s">
        <v>674</v>
      </c>
      <c r="D29" s="2108" t="s">
        <v>620</v>
      </c>
      <c r="E29" s="2112" t="s">
        <v>631</v>
      </c>
      <c r="F29" s="2112" t="s">
        <v>631</v>
      </c>
      <c r="H29" s="2077"/>
      <c r="I29" s="1731">
        <v>10</v>
      </c>
      <c r="J29" s="2078" t="s">
        <v>675</v>
      </c>
      <c r="K29" s="2074" t="s">
        <v>563</v>
      </c>
      <c r="L29" s="783"/>
      <c r="M29" s="613"/>
      <c r="N29" s="599"/>
      <c r="O29" s="1581"/>
      <c r="P29" s="599"/>
      <c r="AK29" s="1687">
        <v>34</v>
      </c>
    </row>
    <row customHeight="1" ht="24">
      <c r="A30" s="2110"/>
      <c r="B30" s="2109" t="s">
        <v>676</v>
      </c>
      <c r="C30" s="2109" t="s">
        <v>677</v>
      </c>
      <c r="D30" s="2108" t="s">
        <v>620</v>
      </c>
      <c r="E30" s="2112" t="s">
        <v>631</v>
      </c>
      <c r="F30" s="2112" t="s">
        <v>631</v>
      </c>
      <c r="H30" s="2077"/>
      <c r="I30" s="1731">
        <v>11</v>
      </c>
      <c r="J30" s="2078" t="s">
        <v>677</v>
      </c>
      <c r="K30" s="2074" t="s">
        <v>593</v>
      </c>
      <c r="L30" s="2125"/>
      <c r="M30" s="1677"/>
      <c r="N30" s="599"/>
      <c r="O30" s="1581"/>
      <c r="P30" s="599"/>
      <c r="AK30" s="1687">
        <v>23</v>
      </c>
    </row>
    <row customHeight="1" ht="24">
      <c r="A31" s="2110"/>
      <c r="B31" s="2109" t="s">
        <v>678</v>
      </c>
      <c r="C31" s="2109" t="s">
        <v>679</v>
      </c>
      <c r="D31" s="2108" t="s">
        <v>620</v>
      </c>
      <c r="E31" s="2112" t="s">
        <v>631</v>
      </c>
      <c r="F31" s="2112" t="s">
        <v>631</v>
      </c>
      <c r="H31" s="2077"/>
      <c r="I31" s="1731">
        <v>12</v>
      </c>
      <c r="J31" s="2078" t="s">
        <v>679</v>
      </c>
      <c r="K31" s="2074" t="s">
        <v>593</v>
      </c>
      <c r="L31" s="2125"/>
      <c r="M31" s="1677"/>
      <c r="N31" s="599"/>
      <c r="O31" s="1581"/>
      <c r="P31" s="599"/>
      <c r="AK31" s="1687">
        <v>23</v>
      </c>
    </row>
    <row customHeight="1" ht="48.29999999999999">
      <c r="A32" s="2110"/>
      <c r="B32" s="2109" t="s">
        <v>680</v>
      </c>
      <c r="C32" s="2109" t="s">
        <v>681</v>
      </c>
      <c r="D32" s="2108" t="s">
        <v>620</v>
      </c>
      <c r="E32" s="2112" t="s">
        <v>631</v>
      </c>
      <c r="F32" s="2112" t="s">
        <v>631</v>
      </c>
      <c r="H32" s="2077"/>
      <c r="I32" s="1731">
        <v>13</v>
      </c>
      <c r="J32" s="2078" t="s">
        <v>682</v>
      </c>
      <c r="K32" s="2074" t="s">
        <v>603</v>
      </c>
      <c r="L32" s="783"/>
      <c r="M32" s="613"/>
      <c r="N32" s="599"/>
      <c r="O32" s="1581" t="s">
        <v>642</v>
      </c>
      <c r="P32" s="599"/>
      <c r="AK32" s="1687">
        <v>46</v>
      </c>
    </row>
    <row s="2848"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599"/>
      <c r="O33" s="1581" t="s">
        <v>642</v>
      </c>
      <c r="P33" s="599"/>
      <c r="Q33" s="1692"/>
      <c r="R33" s="1692"/>
      <c r="W33" s="1692"/>
      <c r="Z33" s="600"/>
      <c r="AF33" s="1688"/>
      <c r="AG33" s="1688"/>
      <c r="AH33" s="1688"/>
      <c r="AI33" s="1688"/>
      <c r="AJ33" s="1688"/>
      <c r="AK33" s="1422">
        <v>46</v>
      </c>
    </row>
    <row customHeight="1" ht="108">
      <c r="A34" s="2110"/>
      <c r="B34" s="2109" t="s">
        <v>687</v>
      </c>
      <c r="C34" s="2109" t="s">
        <v>688</v>
      </c>
      <c r="D34" s="2108" t="s">
        <v>630</v>
      </c>
      <c r="E34" s="2112" t="s">
        <v>631</v>
      </c>
      <c r="F34" s="2112" t="s">
        <v>631</v>
      </c>
      <c r="G34" s="1692" t="s">
        <v>591</v>
      </c>
      <c r="H34" s="2077"/>
      <c r="I34" s="2088">
        <v>15</v>
      </c>
      <c r="J34" s="2089" t="s">
        <v>689</v>
      </c>
      <c r="K34" s="2074" t="s">
        <v>309</v>
      </c>
      <c r="L34" s="441"/>
      <c r="M34" s="1220"/>
      <c r="N34" s="599"/>
      <c r="O34" s="1581" t="s">
        <v>634</v>
      </c>
      <c r="P34" s="599"/>
      <c r="AK34" s="1687">
        <v>103</v>
      </c>
    </row>
    <row s="335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154</v>
      </c>
      <c r="C204" s="1043" t="s">
        <v>154</v>
      </c>
      <c r="D204" s="1043" t="s">
        <v>154</v>
      </c>
      <c r="E204" s="1043" t="s">
        <v>154</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512F8-D3EB-2AFC-165B-A932C2B97E5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7" width="9.140625" hidden="1" customWidth="1"/>
    <col min="6" max="7" style="2848" width="9.140625" hidden="1" customWidth="1"/>
    <col min="8" max="8" style="359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4"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102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621</v>
      </c>
      <c r="F9" s="2107" t="s">
        <v>627</v>
      </c>
      <c r="H9" s="432"/>
      <c r="I9" s="2081" t="s">
        <v>87</v>
      </c>
      <c r="J9" s="2082" t="s">
        <v>305</v>
      </c>
      <c r="K9" s="2120" t="s">
        <v>569</v>
      </c>
      <c r="L9" s="2121" t="s">
        <v>306</v>
      </c>
      <c r="M9" s="2445"/>
      <c r="W9" s="1687">
        <v>34</v>
      </c>
    </row>
    <row customHeight="1" ht="35.699999999999996">
      <c r="B10" s="2109" t="s">
        <v>693</v>
      </c>
      <c r="C10" s="2109" t="s">
        <v>694</v>
      </c>
      <c r="D10" s="2108" t="s">
        <v>630</v>
      </c>
      <c r="E10" s="2112" t="s">
        <v>631</v>
      </c>
      <c r="F10" s="2112" t="s">
        <v>631</v>
      </c>
      <c r="H10" s="432"/>
      <c r="I10" s="2080" t="s">
        <v>114</v>
      </c>
      <c r="J10" s="1942" t="s">
        <v>695</v>
      </c>
      <c r="K10" s="2074" t="s">
        <v>309</v>
      </c>
      <c r="L10" s="874"/>
      <c r="M10" s="353" t="s">
        <v>696</v>
      </c>
      <c r="W10" s="1687">
        <v>34</v>
      </c>
    </row>
    <row customHeight="1" ht="50.25">
      <c r="B11" s="2109" t="s">
        <v>697</v>
      </c>
      <c r="C11" s="2109" t="s">
        <v>698</v>
      </c>
      <c r="D11" s="2108" t="s">
        <v>630</v>
      </c>
      <c r="E11" s="2112" t="s">
        <v>631</v>
      </c>
      <c r="F11" s="2112" t="s">
        <v>631</v>
      </c>
      <c r="H11" s="432"/>
      <c r="I11" s="2080" t="s">
        <v>101</v>
      </c>
      <c r="J11" s="1942" t="s">
        <v>699</v>
      </c>
      <c r="K11" s="2074" t="s">
        <v>309</v>
      </c>
      <c r="L11" s="874"/>
      <c r="M11" s="353" t="s">
        <v>696</v>
      </c>
      <c r="W11" s="1687">
        <v>48</v>
      </c>
    </row>
    <row customHeight="1" ht="48.29999999999999">
      <c r="B12" s="2109" t="s">
        <v>700</v>
      </c>
      <c r="C12" s="2109" t="s">
        <v>701</v>
      </c>
      <c r="D12" s="2108" t="s">
        <v>630</v>
      </c>
      <c r="E12" s="2112" t="s">
        <v>631</v>
      </c>
      <c r="F12" s="2112" t="s">
        <v>631</v>
      </c>
      <c r="H12" s="1744"/>
      <c r="I12" s="2080" t="s">
        <v>89</v>
      </c>
      <c r="J12" s="2087" t="s">
        <v>702</v>
      </c>
      <c r="K12" s="2074" t="s">
        <v>309</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153</v>
      </c>
      <c r="F16" s="2111" t="s">
        <v>153</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641B-A84C-1C49-F32F-471E53DBBDC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555</v>
      </c>
      <c r="H2" s="597"/>
      <c r="I2" s="597"/>
      <c r="J2" s="598" t="s">
        <v>705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706</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121</v>
      </c>
      <c r="AF9" s="1692">
        <v>4</v>
      </c>
    </row>
    <row customHeight="1" ht="11.549999999999999">
      <c r="E10" s="767"/>
      <c r="F10" s="2423" t="s">
        <v>110</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567</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87</v>
      </c>
      <c r="F14" s="1690" t="s">
        <v>305</v>
      </c>
      <c r="G14" s="1690" t="s">
        <v>569</v>
      </c>
      <c r="H14" s="1690" t="s">
        <v>306</v>
      </c>
      <c r="I14" s="1690" t="s">
        <v>306</v>
      </c>
      <c r="J14" s="2183"/>
      <c r="AF14" s="1687">
        <v>23</v>
      </c>
    </row>
    <row customHeight="1" ht="19.95">
      <c r="D15" s="1694"/>
      <c r="E15" s="1686" t="s">
        <v>114</v>
      </c>
      <c r="F15" s="763" t="s">
        <v>707</v>
      </c>
      <c r="G15" s="1702" t="s">
        <v>555</v>
      </c>
      <c r="H15" s="613"/>
      <c r="I15" s="613"/>
      <c r="J15" s="345" t="s">
        <v>708</v>
      </c>
      <c r="K15" s="599" t="s">
        <v>633</v>
      </c>
      <c r="AF15" s="1687">
        <v>19</v>
      </c>
    </row>
    <row customHeight="1" ht="35.699999999999996">
      <c r="D16" s="1694"/>
      <c r="E16" s="1686" t="s">
        <v>101</v>
      </c>
      <c r="F16" s="763" t="s">
        <v>709</v>
      </c>
      <c r="G16" s="1702" t="s">
        <v>555</v>
      </c>
      <c r="H16" s="614">
        <f>SUM(H17,H20:H32)</f>
        <v>0</v>
      </c>
      <c r="I16" s="614">
        <f>SUM(I17,I20,I23,I26,I29:I32)</f>
        <v>0</v>
      </c>
      <c r="J16" s="345" t="s">
        <v>710</v>
      </c>
      <c r="K16" s="599" t="s">
        <v>633</v>
      </c>
      <c r="AF16" s="1687">
        <v>34</v>
      </c>
    </row>
    <row customHeight="1" ht="19.95">
      <c r="D17" s="1694"/>
      <c r="E17" s="1720" t="s">
        <v>711</v>
      </c>
      <c r="F17" s="1010" t="s">
        <v>712</v>
      </c>
      <c r="G17" s="1699" t="s">
        <v>555</v>
      </c>
      <c r="H17" s="613"/>
      <c r="I17" s="613"/>
      <c r="J17" s="345" t="s">
        <v>713</v>
      </c>
      <c r="K17" s="599"/>
      <c r="AF17" s="1687">
        <v>19</v>
      </c>
    </row>
    <row customHeight="1" ht="24">
      <c r="D18" s="1694"/>
      <c r="E18" s="1720" t="s">
        <v>714</v>
      </c>
      <c r="F18" s="1706" t="s">
        <v>715</v>
      </c>
      <c r="G18" s="1699" t="s">
        <v>555</v>
      </c>
      <c r="H18" s="613"/>
      <c r="I18" s="613"/>
      <c r="J18" s="345" t="s">
        <v>716</v>
      </c>
      <c r="K18" s="599"/>
      <c r="AF18" s="1687">
        <v>23</v>
      </c>
    </row>
    <row customHeight="1" ht="35.699999999999996">
      <c r="D19" s="1694"/>
      <c r="E19" s="1720" t="s">
        <v>717</v>
      </c>
      <c r="F19" s="1706" t="s">
        <v>718</v>
      </c>
      <c r="G19" s="1699" t="s">
        <v>555</v>
      </c>
      <c r="H19" s="613"/>
      <c r="I19" s="613"/>
      <c r="J19" s="345"/>
      <c r="K19" s="599"/>
      <c r="AF19" s="1687">
        <v>34</v>
      </c>
    </row>
    <row customHeight="1" ht="19.95">
      <c r="D20" s="1694"/>
      <c r="E20" s="1720" t="s">
        <v>310</v>
      </c>
      <c r="F20" s="1010" t="s">
        <v>719</v>
      </c>
      <c r="G20" s="1699" t="s">
        <v>555</v>
      </c>
      <c r="H20" s="613"/>
      <c r="I20" s="613"/>
      <c r="J20" s="345" t="s">
        <v>720</v>
      </c>
      <c r="K20" s="599"/>
      <c r="AF20" s="1687">
        <v>19</v>
      </c>
    </row>
    <row customHeight="1" ht="19.95">
      <c r="D21" s="1694"/>
      <c r="E21" s="1720" t="s">
        <v>721</v>
      </c>
      <c r="F21" s="1706" t="s">
        <v>722</v>
      </c>
      <c r="G21" s="1699" t="s">
        <v>555</v>
      </c>
      <c r="H21" s="613"/>
      <c r="I21" s="613"/>
      <c r="J21" s="345"/>
      <c r="K21" s="599"/>
      <c r="AF21" s="1687">
        <v>19</v>
      </c>
    </row>
    <row customHeight="1" ht="19.95">
      <c r="D22" s="1694"/>
      <c r="E22" s="1720" t="s">
        <v>723</v>
      </c>
      <c r="F22" s="1706" t="s">
        <v>724</v>
      </c>
      <c r="G22" s="1699" t="s">
        <v>555</v>
      </c>
      <c r="H22" s="613"/>
      <c r="I22" s="613"/>
      <c r="J22" s="345"/>
      <c r="K22" s="599"/>
      <c r="AF22" s="1687">
        <v>19</v>
      </c>
    </row>
    <row customHeight="1" ht="24">
      <c r="D23" s="1694"/>
      <c r="E23" s="1720" t="s">
        <v>313</v>
      </c>
      <c r="F23" s="1010" t="s">
        <v>725</v>
      </c>
      <c r="G23" s="1699" t="s">
        <v>555</v>
      </c>
      <c r="H23" s="613"/>
      <c r="I23" s="613"/>
      <c r="J23" s="345" t="s">
        <v>726</v>
      </c>
      <c r="K23" s="599"/>
      <c r="AF23" s="1687">
        <v>23</v>
      </c>
    </row>
    <row customHeight="1" ht="19.95">
      <c r="D24" s="1694"/>
      <c r="E24" s="1720" t="s">
        <v>727</v>
      </c>
      <c r="F24" s="1706" t="s">
        <v>728</v>
      </c>
      <c r="G24" s="1699" t="s">
        <v>555</v>
      </c>
      <c r="H24" s="613"/>
      <c r="I24" s="613"/>
      <c r="J24" s="345"/>
      <c r="K24" s="599"/>
      <c r="AF24" s="1687">
        <v>19</v>
      </c>
    </row>
    <row customHeight="1" ht="35.699999999999996">
      <c r="D25" s="1694"/>
      <c r="E25" s="1720" t="s">
        <v>729</v>
      </c>
      <c r="F25" s="1706" t="s">
        <v>730</v>
      </c>
      <c r="G25" s="1699" t="s">
        <v>555</v>
      </c>
      <c r="H25" s="613"/>
      <c r="I25" s="613"/>
      <c r="J25" s="345"/>
      <c r="K25" s="599"/>
      <c r="AF25" s="1687">
        <v>34</v>
      </c>
    </row>
    <row customHeight="1" ht="24">
      <c r="D26" s="1694"/>
      <c r="E26" s="1720" t="s">
        <v>731</v>
      </c>
      <c r="F26" s="1010" t="s">
        <v>732</v>
      </c>
      <c r="G26" s="1699" t="s">
        <v>555</v>
      </c>
      <c r="H26" s="613"/>
      <c r="I26" s="613"/>
      <c r="J26" s="345" t="s">
        <v>733</v>
      </c>
      <c r="K26" s="599"/>
      <c r="AF26" s="1687">
        <v>23</v>
      </c>
    </row>
    <row customHeight="1" ht="19.95">
      <c r="D27" s="1694"/>
      <c r="E27" s="1731" t="s">
        <v>734</v>
      </c>
      <c r="F27" s="1706" t="s">
        <v>735</v>
      </c>
      <c r="G27" s="1710" t="s">
        <v>555</v>
      </c>
      <c r="H27" s="1732"/>
      <c r="I27" s="1732"/>
      <c r="J27" s="345"/>
      <c r="K27" s="599"/>
      <c r="AF27" s="1687">
        <v>19</v>
      </c>
    </row>
    <row customHeight="1" ht="19.95">
      <c r="D28" s="1694"/>
      <c r="E28" s="1731" t="s">
        <v>736</v>
      </c>
      <c r="F28" s="1706" t="s">
        <v>737</v>
      </c>
      <c r="G28" s="1710" t="s">
        <v>555</v>
      </c>
      <c r="H28" s="1732"/>
      <c r="I28" s="1732"/>
      <c r="J28" s="345"/>
      <c r="K28" s="599"/>
      <c r="AF28" s="1687">
        <v>19</v>
      </c>
    </row>
    <row customHeight="1" ht="19.95">
      <c r="D29" s="1694"/>
      <c r="E29" s="1731" t="s">
        <v>738</v>
      </c>
      <c r="F29" s="1010" t="s">
        <v>739</v>
      </c>
      <c r="G29" s="1710" t="s">
        <v>555</v>
      </c>
      <c r="H29" s="1732"/>
      <c r="I29" s="1732"/>
      <c r="J29" s="345"/>
      <c r="K29" s="599"/>
      <c r="AF29" s="1687">
        <v>19</v>
      </c>
    </row>
    <row customHeight="1" ht="19.95">
      <c r="D30" s="1694"/>
      <c r="E30" s="1731" t="s">
        <v>740</v>
      </c>
      <c r="F30" s="1010" t="s">
        <v>741</v>
      </c>
      <c r="G30" s="1710" t="s">
        <v>555</v>
      </c>
      <c r="H30" s="1732"/>
      <c r="I30" s="1732"/>
      <c r="J30" s="345"/>
      <c r="K30" s="599"/>
      <c r="AF30" s="1687">
        <v>19</v>
      </c>
    </row>
    <row customHeight="1" ht="19.95">
      <c r="D31" s="1694"/>
      <c r="E31" s="1731" t="s">
        <v>742</v>
      </c>
      <c r="F31" s="1010" t="s">
        <v>743</v>
      </c>
      <c r="G31" s="1710" t="s">
        <v>555</v>
      </c>
      <c r="H31" s="1732"/>
      <c r="I31" s="1732"/>
      <c r="J31" s="345"/>
      <c r="K31" s="599"/>
      <c r="AF31" s="1687">
        <v>19</v>
      </c>
    </row>
    <row s="2848" customFormat="1" customHeight="1" ht="35.699999999999996">
      <c r="A32" s="1043"/>
      <c r="C32" s="1692"/>
      <c r="D32" s="1694"/>
      <c r="E32" s="1731" t="s">
        <v>744</v>
      </c>
      <c r="F32" s="1010" t="s">
        <v>745</v>
      </c>
      <c r="G32" s="1700" t="s">
        <v>555</v>
      </c>
      <c r="H32" s="635">
        <f>SUM(H33:H34)</f>
        <v>0</v>
      </c>
      <c r="I32" s="635">
        <f>SUM(I33:I34)</f>
        <v>0</v>
      </c>
      <c r="J32" s="345" t="s">
        <v>746</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580</v>
      </c>
      <c r="G34" s="628"/>
      <c r="H34" s="629"/>
      <c r="I34" s="629"/>
      <c r="J34" s="357" t="s">
        <v>747</v>
      </c>
      <c r="K34" s="599"/>
      <c r="L34" s="1692"/>
      <c r="M34" s="1692"/>
      <c r="R34" s="1692"/>
      <c r="U34" s="600"/>
      <c r="AA34" s="1688"/>
      <c r="AB34" s="1688"/>
      <c r="AC34" s="1688"/>
      <c r="AD34" s="1688"/>
      <c r="AE34" s="1688"/>
      <c r="AF34" s="1216">
        <v>19</v>
      </c>
    </row>
    <row customHeight="1" ht="60">
      <c r="D35" s="1694"/>
      <c r="E35" s="1731" t="s">
        <v>748</v>
      </c>
      <c r="F35" s="1010" t="s">
        <v>749</v>
      </c>
      <c r="G35" s="1710" t="s">
        <v>555</v>
      </c>
      <c r="H35" s="1732"/>
      <c r="I35" s="1732"/>
      <c r="J35" s="345" t="s">
        <v>750</v>
      </c>
      <c r="K35" s="599"/>
      <c r="AF35" s="1687">
        <v>57</v>
      </c>
    </row>
    <row s="2848" customFormat="1" customHeight="1" ht="24">
      <c r="A36" s="1045" t="s">
        <v>581</v>
      </c>
      <c r="C36" s="1692"/>
      <c r="D36" s="1694"/>
      <c r="E36" s="1720" t="s">
        <v>89</v>
      </c>
      <c r="F36" s="763" t="s">
        <v>751</v>
      </c>
      <c r="G36" s="1699" t="s">
        <v>555</v>
      </c>
      <c r="H36" s="613"/>
      <c r="I36" s="613"/>
      <c r="J36" s="345" t="s">
        <v>752</v>
      </c>
      <c r="K36" s="599"/>
      <c r="L36" s="1692"/>
      <c r="M36" s="1692"/>
      <c r="R36" s="1692"/>
      <c r="U36" s="600"/>
      <c r="AA36" s="1688"/>
      <c r="AB36" s="1688"/>
      <c r="AC36" s="1688"/>
      <c r="AD36" s="1688"/>
      <c r="AE36" s="1688"/>
      <c r="AF36" s="1216">
        <v>23</v>
      </c>
    </row>
    <row s="2848" customFormat="1" customHeight="1" ht="35.699999999999996">
      <c r="A37" s="1045"/>
      <c r="C37" s="1692"/>
      <c r="D37" s="1694"/>
      <c r="E37" s="1720" t="s">
        <v>327</v>
      </c>
      <c r="F37" s="1010" t="s">
        <v>753</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754</v>
      </c>
      <c r="G38" s="1699" t="s">
        <v>555</v>
      </c>
      <c r="H38" s="613"/>
      <c r="I38" s="613"/>
      <c r="J38" s="345" t="s">
        <v>755</v>
      </c>
      <c r="K38" s="599"/>
      <c r="L38" s="1692"/>
      <c r="M38" s="1692"/>
      <c r="R38" s="1692"/>
      <c r="U38" s="600"/>
      <c r="AA38" s="1688"/>
      <c r="AB38" s="1688"/>
      <c r="AC38" s="1688"/>
      <c r="AD38" s="1688"/>
      <c r="AE38" s="1688"/>
      <c r="AF38" s="1216">
        <v>19</v>
      </c>
    </row>
    <row s="2848" customFormat="1" customHeight="1" ht="24">
      <c r="A39" s="1043"/>
      <c r="C39" s="1692"/>
      <c r="D39" s="631"/>
      <c r="E39" s="1720" t="s">
        <v>756</v>
      </c>
      <c r="F39" s="1010" t="s">
        <v>757</v>
      </c>
      <c r="G39" s="1710" t="s">
        <v>555</v>
      </c>
      <c r="H39" s="613"/>
      <c r="I39" s="613"/>
      <c r="J39" s="345" t="s">
        <v>758</v>
      </c>
      <c r="K39" s="599"/>
      <c r="L39" s="1692"/>
      <c r="M39" s="1692"/>
      <c r="R39" s="1692"/>
      <c r="U39" s="600"/>
      <c r="AA39" s="1688"/>
      <c r="AB39" s="1688"/>
      <c r="AC39" s="1688"/>
      <c r="AD39" s="1688"/>
      <c r="AE39" s="1688"/>
      <c r="AF39" s="1216">
        <v>23</v>
      </c>
    </row>
    <row s="2848" customFormat="1" customHeight="1" ht="24">
      <c r="A40" s="1043"/>
      <c r="C40" s="1692"/>
      <c r="D40" s="1694"/>
      <c r="E40" s="1720" t="s">
        <v>759</v>
      </c>
      <c r="F40" s="1706" t="s">
        <v>760</v>
      </c>
      <c r="G40" s="1699" t="s">
        <v>555</v>
      </c>
      <c r="H40" s="613"/>
      <c r="I40" s="613"/>
      <c r="J40" s="345" t="s">
        <v>761</v>
      </c>
      <c r="K40" s="599"/>
      <c r="L40" s="1692"/>
      <c r="M40" s="1692"/>
      <c r="R40" s="1692"/>
      <c r="U40" s="600"/>
      <c r="AA40" s="1688"/>
      <c r="AB40" s="1688"/>
      <c r="AC40" s="1688"/>
      <c r="AD40" s="1688"/>
      <c r="AE40" s="1688"/>
      <c r="AF40" s="1216">
        <v>23</v>
      </c>
    </row>
    <row s="2848" customFormat="1" customHeight="1" ht="24">
      <c r="A41" s="1043"/>
      <c r="C41" s="1692"/>
      <c r="D41" s="1694"/>
      <c r="E41" s="1720" t="s">
        <v>762</v>
      </c>
      <c r="F41" s="1706" t="s">
        <v>763</v>
      </c>
      <c r="G41" s="1699" t="s">
        <v>555</v>
      </c>
      <c r="H41" s="613"/>
      <c r="I41" s="613"/>
      <c r="J41" s="345" t="s">
        <v>764</v>
      </c>
      <c r="K41" s="599"/>
      <c r="L41" s="1692"/>
      <c r="M41" s="1692"/>
      <c r="R41" s="1692"/>
      <c r="U41" s="600"/>
      <c r="AA41" s="1688"/>
      <c r="AB41" s="1688"/>
      <c r="AC41" s="1688"/>
      <c r="AD41" s="1688"/>
      <c r="AE41" s="1688"/>
      <c r="AF41" s="1216">
        <v>23</v>
      </c>
    </row>
    <row s="2848" customFormat="1" customHeight="1" ht="24">
      <c r="A42" s="1043"/>
      <c r="C42" s="1692"/>
      <c r="D42" s="1694"/>
      <c r="E42" s="1720" t="s">
        <v>765</v>
      </c>
      <c r="F42" s="1706" t="s">
        <v>766</v>
      </c>
      <c r="G42" s="1699" t="s">
        <v>555</v>
      </c>
      <c r="H42" s="613"/>
      <c r="I42" s="613"/>
      <c r="J42" s="345" t="s">
        <v>767</v>
      </c>
      <c r="K42" s="599"/>
      <c r="L42" s="1692"/>
      <c r="M42" s="1692"/>
      <c r="R42" s="1692"/>
      <c r="U42" s="600"/>
      <c r="AA42" s="1688"/>
      <c r="AB42" s="1688"/>
      <c r="AC42" s="1688"/>
      <c r="AD42" s="1688"/>
      <c r="AE42" s="1688"/>
      <c r="AF42" s="1216">
        <v>23</v>
      </c>
    </row>
    <row s="2848" customFormat="1" customHeight="1" ht="35.699999999999996">
      <c r="A43" s="1043"/>
      <c r="C43" s="1692" t="s">
        <v>591</v>
      </c>
      <c r="D43" s="1694"/>
      <c r="E43" s="1720" t="s">
        <v>115</v>
      </c>
      <c r="F43" s="763" t="s">
        <v>632</v>
      </c>
      <c r="G43" s="1702" t="s">
        <v>768</v>
      </c>
      <c r="H43" s="457"/>
      <c r="I43" s="457"/>
      <c r="J43" s="345" t="s">
        <v>769</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770</v>
      </c>
      <c r="G44" s="1699" t="s">
        <v>771</v>
      </c>
      <c r="H44" s="601"/>
      <c r="I44" s="601"/>
      <c r="J44" s="345" t="s">
        <v>772</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773</v>
      </c>
      <c r="G45" s="1710" t="s">
        <v>774</v>
      </c>
      <c r="H45" s="601"/>
      <c r="I45" s="601"/>
      <c r="J45" s="345" t="s">
        <v>775</v>
      </c>
      <c r="K45" s="599"/>
      <c r="L45" s="1692"/>
      <c r="M45" s="1692"/>
      <c r="R45" s="1692"/>
      <c r="U45" s="600"/>
      <c r="AA45" s="1688"/>
      <c r="AB45" s="1688"/>
      <c r="AC45" s="1688"/>
      <c r="AD45" s="1688"/>
      <c r="AE45" s="1688"/>
      <c r="AF45" s="1216">
        <v>23</v>
      </c>
    </row>
    <row s="2848" customFormat="1" customHeight="1" ht="19.95">
      <c r="A46" s="1043"/>
      <c r="C46" s="1692"/>
      <c r="D46" s="1694"/>
      <c r="E46" s="1720" t="s">
        <v>116</v>
      </c>
      <c r="F46" s="763" t="s">
        <v>776</v>
      </c>
      <c r="G46" s="1699" t="s">
        <v>593</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5BDC7-B1C3-3B2D-9AAE-0E821FA9CA6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2"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71"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555</v>
      </c>
      <c r="H2" s="597"/>
      <c r="I2" s="597"/>
      <c r="J2" s="598" t="s">
        <v>558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777</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121</v>
      </c>
      <c r="AF9" s="1692">
        <v>1</v>
      </c>
    </row>
    <row customHeight="1" ht="11.549999999999999">
      <c r="E10" s="767"/>
      <c r="F10" s="2423" t="s">
        <v>110</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567</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568</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87</v>
      </c>
      <c r="F14" s="1716" t="s">
        <v>305</v>
      </c>
      <c r="G14" s="1716" t="s">
        <v>569</v>
      </c>
      <c r="H14" s="1716" t="s">
        <v>306</v>
      </c>
      <c r="I14" s="1716" t="s">
        <v>306</v>
      </c>
      <c r="J14" s="2183"/>
      <c r="AF14" s="1687">
        <v>23</v>
      </c>
    </row>
    <row customHeight="1" ht="19.95">
      <c r="D15" s="1694"/>
      <c r="E15" s="1686" t="s">
        <v>114</v>
      </c>
      <c r="F15" s="763" t="s">
        <v>778</v>
      </c>
      <c r="G15" s="1713" t="s">
        <v>555</v>
      </c>
      <c r="H15" s="613"/>
      <c r="I15" s="613"/>
      <c r="J15" s="345" t="s">
        <v>779</v>
      </c>
      <c r="K15" s="599" t="s">
        <v>633</v>
      </c>
      <c r="AF15" s="1687">
        <v>19</v>
      </c>
    </row>
    <row customHeight="1" ht="24">
      <c r="D16" s="1694"/>
      <c r="E16" s="1686" t="s">
        <v>101</v>
      </c>
      <c r="F16" s="1721" t="s">
        <v>780</v>
      </c>
      <c r="G16" s="1713" t="s">
        <v>555</v>
      </c>
      <c r="H16" s="614">
        <f>SUM(H17,H20:H27)</f>
        <v>0</v>
      </c>
      <c r="I16" s="614">
        <f>SUM(I17,I20:I27)</f>
        <v>0</v>
      </c>
      <c r="J16" s="345" t="s">
        <v>781</v>
      </c>
      <c r="K16" s="599" t="s">
        <v>633</v>
      </c>
      <c r="AF16" s="1687">
        <v>23</v>
      </c>
    </row>
    <row customHeight="1" ht="35.699999999999996">
      <c r="D17" s="1694"/>
      <c r="E17" s="1720" t="s">
        <v>711</v>
      </c>
      <c r="F17" s="1723" t="s">
        <v>782</v>
      </c>
      <c r="G17" s="1710" t="s">
        <v>555</v>
      </c>
      <c r="H17" s="613"/>
      <c r="I17" s="613"/>
      <c r="J17" s="345" t="s">
        <v>783</v>
      </c>
      <c r="K17" s="599"/>
      <c r="AF17" s="1687">
        <v>34</v>
      </c>
    </row>
    <row customHeight="1" ht="19.95">
      <c r="D18" s="1694"/>
      <c r="E18" s="1720" t="s">
        <v>714</v>
      </c>
      <c r="F18" s="1724" t="s">
        <v>784</v>
      </c>
      <c r="G18" s="1710" t="s">
        <v>555</v>
      </c>
      <c r="H18" s="613"/>
      <c r="I18" s="613"/>
      <c r="J18" s="345"/>
      <c r="K18" s="599"/>
      <c r="AF18" s="1687">
        <v>19</v>
      </c>
    </row>
    <row customHeight="1" ht="24">
      <c r="D19" s="1694"/>
      <c r="E19" s="1720" t="s">
        <v>717</v>
      </c>
      <c r="F19" s="1724" t="s">
        <v>785</v>
      </c>
      <c r="G19" s="1710" t="s">
        <v>555</v>
      </c>
      <c r="H19" s="613"/>
      <c r="I19" s="613"/>
      <c r="J19" s="345"/>
      <c r="K19" s="599"/>
      <c r="AF19" s="1687">
        <v>23</v>
      </c>
    </row>
    <row customHeight="1" ht="35.699999999999996">
      <c r="D20" s="1694"/>
      <c r="E20" s="1720" t="s">
        <v>310</v>
      </c>
      <c r="F20" s="1723" t="s">
        <v>786</v>
      </c>
      <c r="G20" s="1710" t="s">
        <v>555</v>
      </c>
      <c r="H20" s="613"/>
      <c r="I20" s="613"/>
      <c r="J20" s="345"/>
      <c r="K20" s="599"/>
      <c r="AF20" s="1687">
        <v>34</v>
      </c>
    </row>
    <row customHeight="1" ht="48.29999999999999">
      <c r="D21" s="1694"/>
      <c r="E21" s="1720" t="s">
        <v>313</v>
      </c>
      <c r="F21" s="1723" t="s">
        <v>787</v>
      </c>
      <c r="G21" s="1710" t="s">
        <v>555</v>
      </c>
      <c r="H21" s="613"/>
      <c r="I21" s="613"/>
      <c r="J21" s="345"/>
      <c r="K21" s="599"/>
      <c r="AF21" s="1687">
        <v>46</v>
      </c>
    </row>
    <row customHeight="1" ht="60">
      <c r="D22" s="1694"/>
      <c r="E22" s="1720" t="s">
        <v>731</v>
      </c>
      <c r="F22" s="1723" t="s">
        <v>788</v>
      </c>
      <c r="G22" s="1710" t="s">
        <v>555</v>
      </c>
      <c r="H22" s="613"/>
      <c r="I22" s="613"/>
      <c r="J22" s="345"/>
      <c r="K22" s="599"/>
      <c r="AF22" s="1687">
        <v>57</v>
      </c>
    </row>
    <row customHeight="1" ht="35.699999999999996">
      <c r="D23" s="1694"/>
      <c r="E23" s="1720" t="s">
        <v>738</v>
      </c>
      <c r="F23" s="1723" t="s">
        <v>789</v>
      </c>
      <c r="G23" s="1710" t="s">
        <v>555</v>
      </c>
      <c r="H23" s="613"/>
      <c r="I23" s="613"/>
      <c r="J23" s="345"/>
      <c r="K23" s="599"/>
      <c r="AF23" s="1687">
        <v>34</v>
      </c>
    </row>
    <row customHeight="1" ht="35.699999999999996">
      <c r="D24" s="1694"/>
      <c r="E24" s="1720" t="s">
        <v>740</v>
      </c>
      <c r="F24" s="1723" t="s">
        <v>790</v>
      </c>
      <c r="G24" s="1710" t="s">
        <v>555</v>
      </c>
      <c r="H24" s="613"/>
      <c r="I24" s="613"/>
      <c r="J24" s="345"/>
      <c r="K24" s="599"/>
      <c r="AF24" s="1687">
        <v>34</v>
      </c>
    </row>
    <row customHeight="1" ht="24">
      <c r="D25" s="1694"/>
      <c r="E25" s="1720" t="s">
        <v>742</v>
      </c>
      <c r="F25" s="1723" t="s">
        <v>791</v>
      </c>
      <c r="G25" s="1710" t="s">
        <v>555</v>
      </c>
      <c r="H25" s="613"/>
      <c r="I25" s="613"/>
      <c r="J25" s="345"/>
      <c r="K25" s="599"/>
      <c r="AF25" s="1687">
        <v>23</v>
      </c>
    </row>
    <row customHeight="1" ht="76.5">
      <c r="D26" s="1694"/>
      <c r="E26" s="1720" t="s">
        <v>744</v>
      </c>
      <c r="F26" s="1723" t="s">
        <v>792</v>
      </c>
      <c r="G26" s="1710" t="s">
        <v>555</v>
      </c>
      <c r="H26" s="613"/>
      <c r="I26" s="613"/>
      <c r="J26" s="345"/>
      <c r="K26" s="599"/>
      <c r="AF26" s="1687">
        <v>73</v>
      </c>
    </row>
    <row s="2848" customFormat="1" customHeight="1" ht="35.699999999999996">
      <c r="A27" s="1043"/>
      <c r="C27" s="1692"/>
      <c r="D27" s="1694"/>
      <c r="E27" s="1685" t="s">
        <v>748</v>
      </c>
      <c r="F27" s="1684" t="s">
        <v>793</v>
      </c>
      <c r="G27" s="1711" t="s">
        <v>555</v>
      </c>
      <c r="H27" s="635">
        <f>SUM(H28:H29)</f>
        <v>0</v>
      </c>
      <c r="I27" s="635">
        <f>SUM(I28:I29)</f>
        <v>0</v>
      </c>
      <c r="J27" s="345" t="s">
        <v>746</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580</v>
      </c>
      <c r="G29" s="628"/>
      <c r="H29" s="629"/>
      <c r="I29" s="629"/>
      <c r="J29" s="357" t="s">
        <v>747</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794</v>
      </c>
      <c r="G30" s="1710" t="s">
        <v>555</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795</v>
      </c>
      <c r="G31" s="1710" t="s">
        <v>555</v>
      </c>
      <c r="H31" s="613"/>
      <c r="I31" s="613"/>
      <c r="J31" s="345" t="s">
        <v>796</v>
      </c>
      <c r="K31" s="599"/>
      <c r="L31" s="1692"/>
      <c r="M31" s="1692"/>
      <c r="R31" s="1692"/>
      <c r="U31" s="600"/>
      <c r="AA31" s="1688"/>
      <c r="AB31" s="1688"/>
      <c r="AC31" s="1688"/>
      <c r="AD31" s="1688"/>
      <c r="AE31" s="1688"/>
      <c r="AF31" s="1216">
        <v>34</v>
      </c>
    </row>
    <row s="2848" customFormat="1" customHeight="1" ht="24">
      <c r="A32" s="1043"/>
      <c r="C32" s="1692"/>
      <c r="D32" s="1694"/>
      <c r="E32" s="1720" t="s">
        <v>756</v>
      </c>
      <c r="F32" s="746" t="s">
        <v>760</v>
      </c>
      <c r="G32" s="1710" t="s">
        <v>555</v>
      </c>
      <c r="H32" s="613"/>
      <c r="I32" s="613"/>
      <c r="J32" s="345" t="s">
        <v>797</v>
      </c>
      <c r="K32" s="599"/>
      <c r="L32" s="1692"/>
      <c r="M32" s="1692"/>
      <c r="R32" s="1692"/>
      <c r="U32" s="600"/>
      <c r="AA32" s="1688"/>
      <c r="AB32" s="1688"/>
      <c r="AC32" s="1688"/>
      <c r="AD32" s="1688"/>
      <c r="AE32" s="1688"/>
      <c r="AF32" s="1216">
        <v>23</v>
      </c>
    </row>
    <row s="2848" customFormat="1" customHeight="1" ht="24">
      <c r="A33" s="1043"/>
      <c r="C33" s="1692"/>
      <c r="D33" s="1694"/>
      <c r="E33" s="1720" t="s">
        <v>798</v>
      </c>
      <c r="F33" s="746" t="s">
        <v>799</v>
      </c>
      <c r="G33" s="1710" t="s">
        <v>555</v>
      </c>
      <c r="H33" s="613"/>
      <c r="I33" s="613"/>
      <c r="J33" s="345" t="s">
        <v>800</v>
      </c>
      <c r="K33" s="599"/>
      <c r="L33" s="1692"/>
      <c r="M33" s="1692"/>
      <c r="R33" s="1692"/>
      <c r="U33" s="600"/>
      <c r="AA33" s="1688"/>
      <c r="AB33" s="1688"/>
      <c r="AC33" s="1688"/>
      <c r="AD33" s="1688"/>
      <c r="AE33" s="1688"/>
      <c r="AF33" s="1216">
        <v>23</v>
      </c>
    </row>
    <row s="2848" customFormat="1" customHeight="1" ht="24">
      <c r="A34" s="1043"/>
      <c r="C34" s="1692"/>
      <c r="D34" s="1694"/>
      <c r="E34" s="1720" t="s">
        <v>801</v>
      </c>
      <c r="F34" s="746" t="s">
        <v>766</v>
      </c>
      <c r="G34" s="1710" t="s">
        <v>555</v>
      </c>
      <c r="H34" s="613"/>
      <c r="I34" s="613"/>
      <c r="J34" s="345" t="s">
        <v>802</v>
      </c>
      <c r="K34" s="599"/>
      <c r="L34" s="1692"/>
      <c r="M34" s="1692"/>
      <c r="R34" s="1692"/>
      <c r="U34" s="600"/>
      <c r="AA34" s="1688"/>
      <c r="AB34" s="1688"/>
      <c r="AC34" s="1688"/>
      <c r="AD34" s="1688"/>
      <c r="AE34" s="1688"/>
      <c r="AF34" s="1216">
        <v>23</v>
      </c>
    </row>
    <row s="2848" customFormat="1" customHeight="1" ht="35.699999999999996">
      <c r="A35" s="1043"/>
      <c r="C35" s="1692" t="s">
        <v>591</v>
      </c>
      <c r="D35" s="1694"/>
      <c r="E35" s="1720" t="s">
        <v>115</v>
      </c>
      <c r="F35" s="1717" t="s">
        <v>632</v>
      </c>
      <c r="G35" s="1713" t="s">
        <v>309</v>
      </c>
      <c r="H35" s="457"/>
      <c r="I35" s="457"/>
      <c r="J35" s="345" t="s">
        <v>803</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804</v>
      </c>
      <c r="G36" s="1710" t="s">
        <v>771</v>
      </c>
      <c r="H36" s="601"/>
      <c r="I36" s="601"/>
      <c r="J36" s="345" t="s">
        <v>772</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805</v>
      </c>
      <c r="G37" s="1710" t="s">
        <v>774</v>
      </c>
      <c r="H37" s="601"/>
      <c r="I37" s="601"/>
      <c r="J37" s="345" t="s">
        <v>775</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806</v>
      </c>
      <c r="F39" s="2341" t="s">
        <v>807</v>
      </c>
      <c r="G39" s="2341"/>
      <c r="H39" s="425"/>
      <c r="I39" s="425"/>
      <c r="J39" s="425"/>
      <c r="AF39" s="1687">
        <v>26</v>
      </c>
    </row>
    <row s="3358" customFormat="1" customHeight="1" ht="39.75">
      <c r="A40" s="1043"/>
      <c r="B40" s="1692"/>
      <c r="C40" s="1692"/>
      <c r="D40" s="407"/>
      <c r="F40" s="2341" t="s">
        <v>808</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3F977-03D3-942A-D85F-176F400386C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9"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110</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567</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568</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87</v>
      </c>
      <c r="E11" s="761" t="s">
        <v>809</v>
      </c>
      <c r="F11" s="761" t="s">
        <v>569</v>
      </c>
      <c r="G11" s="521" t="s">
        <v>306</v>
      </c>
      <c r="H11" s="521" t="s">
        <v>393</v>
      </c>
      <c r="I11" s="863" t="s">
        <v>306</v>
      </c>
      <c r="J11" s="864" t="s">
        <v>393</v>
      </c>
      <c r="K11" s="2288"/>
      <c r="L11" s="714"/>
      <c r="X11" s="565">
        <v>23</v>
      </c>
    </row>
    <row s="2849" customFormat="1" customHeight="1" ht="10.5">
      <c r="A12" s="1008"/>
      <c r="D12" s="1081" t="s">
        <v>114</v>
      </c>
      <c r="E12" s="1081" t="s">
        <v>101</v>
      </c>
      <c r="F12" s="1081" t="s">
        <v>89</v>
      </c>
      <c r="G12" s="1082" t="str">
        <f>G1&amp;".1"</f>
        <v>4.1</v>
      </c>
      <c r="H12" s="1082" t="str">
        <f>G1&amp;".2"</f>
        <v>4.2</v>
      </c>
      <c r="I12" s="1082" t="str">
        <f>I1&amp;".1"</f>
        <v>4.1</v>
      </c>
      <c r="J12" s="1082" t="str">
        <f>I1&amp;".2"</f>
        <v>4.2</v>
      </c>
      <c r="K12" s="1082"/>
      <c r="X12" s="567">
        <v>10</v>
      </c>
    </row>
    <row customHeight="1" ht="22.5" hidden="1">
      <c r="A13" s="2448" t="s">
        <v>810</v>
      </c>
      <c r="D13" s="1009" t="s">
        <v>114</v>
      </c>
      <c r="E13" s="335" t="s">
        <v>811</v>
      </c>
      <c r="F13" s="716" t="s">
        <v>812</v>
      </c>
      <c r="G13" s="613"/>
      <c r="H13" s="717"/>
      <c r="I13" s="613"/>
      <c r="J13" s="717"/>
      <c r="K13" s="345" t="s">
        <v>813</v>
      </c>
      <c r="L13" s="776"/>
      <c r="X13" s="561">
        <v>0</v>
      </c>
    </row>
    <row customHeight="1" ht="22.5" hidden="1">
      <c r="A14" s="2448"/>
      <c r="D14" s="595" t="s">
        <v>101</v>
      </c>
      <c r="E14" s="335" t="s">
        <v>814</v>
      </c>
      <c r="F14" s="716" t="s">
        <v>815</v>
      </c>
      <c r="G14" s="613"/>
      <c r="H14" s="718"/>
      <c r="I14" s="613"/>
      <c r="J14" s="718"/>
      <c r="K14" s="345" t="s">
        <v>816</v>
      </c>
      <c r="L14" s="776"/>
      <c r="X14" s="561">
        <v>0</v>
      </c>
    </row>
    <row s="2774" customFormat="1" customHeight="1" ht="78.75" hidden="1">
      <c r="A15" s="2448"/>
      <c r="B15" s="567"/>
      <c r="D15" s="1009" t="s">
        <v>89</v>
      </c>
      <c r="E15" s="763" t="s">
        <v>817</v>
      </c>
      <c r="F15" s="1006" t="s">
        <v>309</v>
      </c>
      <c r="G15" s="1006" t="s">
        <v>309</v>
      </c>
      <c r="H15" s="162"/>
      <c r="I15" s="1006" t="s">
        <v>309</v>
      </c>
      <c r="J15" s="162"/>
      <c r="K15" s="345" t="s">
        <v>818</v>
      </c>
      <c r="L15" s="776"/>
      <c r="X15" s="814">
        <v>0</v>
      </c>
    </row>
    <row s="2774" customFormat="1" customHeight="1" ht="22.5" hidden="1">
      <c r="A16" s="2448"/>
      <c r="B16" s="567"/>
      <c r="D16" s="1009" t="s">
        <v>327</v>
      </c>
      <c r="E16" s="1010" t="s">
        <v>819</v>
      </c>
      <c r="F16" s="1006" t="s">
        <v>820</v>
      </c>
      <c r="G16" s="873"/>
      <c r="H16" s="162"/>
      <c r="I16" s="873"/>
      <c r="J16" s="162"/>
      <c r="K16" s="345"/>
      <c r="L16" s="776"/>
      <c r="X16" s="814">
        <v>0</v>
      </c>
    </row>
    <row s="2774" customFormat="1" customHeight="1" ht="22.5" hidden="1">
      <c r="A17" s="2448"/>
      <c r="B17" s="567"/>
      <c r="D17" s="1009" t="s">
        <v>335</v>
      </c>
      <c r="E17" s="1010" t="s">
        <v>821</v>
      </c>
      <c r="F17" s="1006" t="s">
        <v>822</v>
      </c>
      <c r="G17" s="873"/>
      <c r="H17" s="162"/>
      <c r="I17" s="873"/>
      <c r="J17" s="162"/>
      <c r="K17" s="345"/>
      <c r="L17" s="776"/>
      <c r="X17" s="814">
        <v>0</v>
      </c>
    </row>
    <row s="2774" customFormat="1" customHeight="1" ht="33.75" hidden="1">
      <c r="A18" s="2448"/>
      <c r="B18" s="567"/>
      <c r="D18" s="1009" t="s">
        <v>337</v>
      </c>
      <c r="E18" s="1010" t="s">
        <v>823</v>
      </c>
      <c r="F18" s="1006" t="s">
        <v>574</v>
      </c>
      <c r="G18" s="736"/>
      <c r="H18" s="162"/>
      <c r="I18" s="736"/>
      <c r="J18" s="162"/>
      <c r="K18" s="345"/>
      <c r="L18" s="776"/>
      <c r="X18" s="814">
        <v>0</v>
      </c>
    </row>
    <row customHeight="1" ht="101.25" hidden="1">
      <c r="A19" s="2448"/>
      <c r="D19" s="1009" t="s">
        <v>90</v>
      </c>
      <c r="E19" s="335" t="s">
        <v>824</v>
      </c>
      <c r="F19" s="716" t="s">
        <v>549</v>
      </c>
      <c r="G19" s="719"/>
      <c r="H19" s="718"/>
      <c r="I19" s="1011"/>
      <c r="J19" s="718"/>
      <c r="K19" s="345" t="s">
        <v>825</v>
      </c>
      <c r="L19" s="776"/>
      <c r="X19" s="561">
        <v>0</v>
      </c>
    </row>
    <row s="2774" customFormat="1" customHeight="1" ht="18.75" hidden="1">
      <c r="A20" s="2448"/>
      <c r="C20" s="1012"/>
      <c r="D20" s="1009" t="s">
        <v>756</v>
      </c>
      <c r="E20" s="1010" t="s">
        <v>826</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759</v>
      </c>
      <c r="E21" s="632" t="s">
        <v>827</v>
      </c>
      <c r="F21" s="1006" t="s">
        <v>828</v>
      </c>
      <c r="G21" s="736"/>
      <c r="H21" s="162"/>
      <c r="I21" s="736"/>
      <c r="J21" s="162"/>
      <c r="K21" s="1004"/>
      <c r="L21" s="776"/>
      <c r="W21" s="731"/>
      <c r="X21" s="814">
        <v>0</v>
      </c>
    </row>
    <row s="2774" customFormat="1" customHeight="1" ht="33.75" hidden="1">
      <c r="A22" s="2448"/>
      <c r="C22" s="1012"/>
      <c r="D22" s="1009" t="s">
        <v>762</v>
      </c>
      <c r="E22" s="632" t="s">
        <v>829</v>
      </c>
      <c r="F22" s="1006" t="s">
        <v>830</v>
      </c>
      <c r="G22" s="736"/>
      <c r="H22" s="162"/>
      <c r="I22" s="736"/>
      <c r="J22" s="162"/>
      <c r="K22" s="1004"/>
      <c r="L22" s="776"/>
      <c r="W22" s="731"/>
      <c r="X22" s="814">
        <v>0</v>
      </c>
    </row>
    <row s="2774" customFormat="1" customHeight="1" ht="22.5" hidden="1">
      <c r="A23" s="2448"/>
      <c r="C23" s="1012"/>
      <c r="D23" s="1009" t="s">
        <v>798</v>
      </c>
      <c r="E23" s="1010" t="s">
        <v>831</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832</v>
      </c>
      <c r="E24" s="632" t="s">
        <v>833</v>
      </c>
      <c r="F24" s="1006" t="s">
        <v>834</v>
      </c>
      <c r="G24" s="736"/>
      <c r="H24" s="742"/>
      <c r="I24" s="736"/>
      <c r="J24" s="742"/>
      <c r="K24" s="1004"/>
      <c r="L24" s="776"/>
      <c r="W24" s="731"/>
      <c r="X24" s="814">
        <v>0</v>
      </c>
    </row>
    <row s="2774" customFormat="1" customHeight="1" ht="22.5" hidden="1">
      <c r="A25" s="2448"/>
      <c r="C25" s="1012"/>
      <c r="D25" s="1009" t="s">
        <v>835</v>
      </c>
      <c r="E25" s="632" t="s">
        <v>836</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837</v>
      </c>
      <c r="E26" s="609" t="s">
        <v>838</v>
      </c>
      <c r="F26" s="1006" t="s">
        <v>839</v>
      </c>
      <c r="G26" s="736"/>
      <c r="H26" s="742"/>
      <c r="I26" s="736"/>
      <c r="J26" s="742"/>
      <c r="K26" s="1004"/>
      <c r="L26" s="776"/>
      <c r="W26" s="731"/>
      <c r="X26" s="814">
        <v>0</v>
      </c>
    </row>
    <row s="2774" customFormat="1" customHeight="1" ht="18.75" hidden="1">
      <c r="A27" s="2448"/>
      <c r="C27" s="1012"/>
      <c r="D27" s="1009" t="s">
        <v>840</v>
      </c>
      <c r="E27" s="609" t="s">
        <v>841</v>
      </c>
      <c r="F27" s="1006" t="s">
        <v>842</v>
      </c>
      <c r="G27" s="736"/>
      <c r="H27" s="742"/>
      <c r="I27" s="736"/>
      <c r="J27" s="742"/>
      <c r="K27" s="1004"/>
      <c r="L27" s="776"/>
      <c r="W27" s="731"/>
      <c r="X27" s="814">
        <v>0</v>
      </c>
    </row>
    <row s="2774" customFormat="1" customHeight="1" ht="18.75" hidden="1">
      <c r="A28" s="2448"/>
      <c r="C28" s="1012"/>
      <c r="D28" s="1009" t="s">
        <v>843</v>
      </c>
      <c r="E28" s="632" t="s">
        <v>844</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845</v>
      </c>
      <c r="E29" s="609" t="s">
        <v>838</v>
      </c>
      <c r="F29" s="1006" t="s">
        <v>846</v>
      </c>
      <c r="G29" s="736"/>
      <c r="H29" s="742"/>
      <c r="I29" s="736"/>
      <c r="J29" s="742"/>
      <c r="K29" s="1004"/>
      <c r="L29" s="776"/>
      <c r="W29" s="731"/>
      <c r="X29" s="814">
        <v>0</v>
      </c>
    </row>
    <row s="2774" customFormat="1" customHeight="1" ht="18.75" hidden="1">
      <c r="A30" s="2448"/>
      <c r="C30" s="1012"/>
      <c r="D30" s="1009" t="s">
        <v>847</v>
      </c>
      <c r="E30" s="609" t="s">
        <v>848</v>
      </c>
      <c r="F30" s="1006" t="s">
        <v>849</v>
      </c>
      <c r="G30" s="736"/>
      <c r="H30" s="742"/>
      <c r="I30" s="736"/>
      <c r="J30" s="742"/>
      <c r="K30" s="1004"/>
      <c r="L30" s="776"/>
      <c r="W30" s="731"/>
      <c r="X30" s="814">
        <v>0</v>
      </c>
    </row>
    <row customHeight="1" ht="126.75" hidden="1">
      <c r="A31" s="2448"/>
      <c r="D31" s="1009" t="s">
        <v>115</v>
      </c>
      <c r="E31" s="335" t="s">
        <v>850</v>
      </c>
      <c r="F31" s="716" t="s">
        <v>561</v>
      </c>
      <c r="G31" s="613"/>
      <c r="H31" s="718"/>
      <c r="I31" s="613"/>
      <c r="J31" s="718"/>
      <c r="K31" s="345" t="s">
        <v>851</v>
      </c>
      <c r="L31" s="776"/>
      <c r="X31" s="561">
        <v>0</v>
      </c>
    </row>
    <row customHeight="1" ht="56.25" hidden="1">
      <c r="A32" s="2448"/>
      <c r="D32" s="1009" t="s">
        <v>91</v>
      </c>
      <c r="E32" s="335" t="s">
        <v>852</v>
      </c>
      <c r="F32" s="595" t="s">
        <v>822</v>
      </c>
      <c r="G32" s="613"/>
      <c r="H32" s="718"/>
      <c r="I32" s="613"/>
      <c r="J32" s="718"/>
      <c r="K32" s="345" t="s">
        <v>853</v>
      </c>
      <c r="L32" s="776"/>
      <c r="X32" s="561">
        <v>0</v>
      </c>
    </row>
    <row customHeight="1" ht="11.25" hidden="1">
      <c r="A33" s="2448"/>
      <c r="E33" s="720"/>
      <c r="F33" s="237"/>
      <c r="G33" s="237"/>
      <c r="H33" s="237"/>
      <c r="I33" s="237"/>
      <c r="J33" s="237"/>
      <c r="K33" s="237"/>
      <c r="X33" s="561">
        <v>0</v>
      </c>
    </row>
    <row customHeight="1" ht="12.75" hidden="1">
      <c r="A34" s="2448"/>
      <c r="D34" s="121">
        <v>1</v>
      </c>
      <c r="E34" s="391" t="s">
        <v>854</v>
      </c>
      <c r="X34" s="561">
        <v>0</v>
      </c>
    </row>
    <row customHeight="1" ht="11.25" hidden="1">
      <c r="A35" s="2448"/>
      <c r="D35" s="425"/>
      <c r="E35" s="391" t="s">
        <v>855</v>
      </c>
      <c r="X35" s="561">
        <v>0</v>
      </c>
    </row>
    <row s="2774" customFormat="1" customHeight="1" ht="11.549999999999999">
      <c r="A36" s="1089"/>
      <c r="B36" s="574"/>
      <c r="D36" s="1090"/>
      <c r="E36" s="1091"/>
      <c r="X36" s="565">
        <v>11</v>
      </c>
    </row>
    <row s="2774" customFormat="1" customHeight="1" ht="22.5" hidden="1">
      <c r="A37" s="2448" t="s">
        <v>856</v>
      </c>
      <c r="B37" s="567"/>
      <c r="D37" s="1009">
        <v>1</v>
      </c>
      <c r="E37" s="763" t="s">
        <v>857</v>
      </c>
      <c r="F37" s="716" t="s">
        <v>812</v>
      </c>
      <c r="G37" s="613"/>
      <c r="H37" s="575"/>
      <c r="I37" s="613"/>
      <c r="J37" s="575"/>
      <c r="K37" s="345" t="s">
        <v>858</v>
      </c>
      <c r="X37" s="814">
        <v>0</v>
      </c>
    </row>
    <row s="2774" customFormat="1" customHeight="1" ht="22.5" hidden="1">
      <c r="A38" s="2448"/>
      <c r="B38" s="567"/>
      <c r="D38" s="725" t="s">
        <v>101</v>
      </c>
      <c r="E38" s="1088" t="s">
        <v>859</v>
      </c>
      <c r="F38" s="1092" t="s">
        <v>549</v>
      </c>
      <c r="G38" s="1092" t="s">
        <v>549</v>
      </c>
      <c r="H38" s="1086"/>
      <c r="I38" s="1092" t="s">
        <v>549</v>
      </c>
      <c r="J38" s="1086"/>
      <c r="K38" s="1087"/>
      <c r="X38" s="814">
        <v>0</v>
      </c>
    </row>
    <row s="2774" customFormat="1" customHeight="1" ht="33.75" hidden="1">
      <c r="A39" s="2448"/>
      <c r="B39" s="567"/>
      <c r="D39" s="721" t="s">
        <v>714</v>
      </c>
      <c r="E39" s="779" t="s">
        <v>860</v>
      </c>
      <c r="F39" s="716" t="s">
        <v>861</v>
      </c>
      <c r="G39" s="724"/>
      <c r="H39" s="1079"/>
      <c r="I39" s="724"/>
      <c r="J39" s="1079"/>
      <c r="K39" s="345" t="s">
        <v>862</v>
      </c>
      <c r="X39" s="814">
        <v>0</v>
      </c>
    </row>
    <row s="2774" customFormat="1" customHeight="1" ht="33.75" hidden="1">
      <c r="A40" s="2448"/>
      <c r="B40" s="567"/>
      <c r="D40" s="721" t="s">
        <v>717</v>
      </c>
      <c r="E40" s="779" t="s">
        <v>863</v>
      </c>
      <c r="F40" s="1083" t="s">
        <v>864</v>
      </c>
      <c r="G40" s="797"/>
      <c r="H40" s="1079"/>
      <c r="I40" s="797"/>
      <c r="J40" s="1079"/>
      <c r="K40" s="345" t="s">
        <v>865</v>
      </c>
      <c r="X40" s="814">
        <v>0</v>
      </c>
    </row>
    <row s="2774" customFormat="1" customHeight="1" ht="22.5" hidden="1">
      <c r="A41" s="2448"/>
      <c r="B41" s="567"/>
      <c r="D41" s="721" t="s">
        <v>89</v>
      </c>
      <c r="E41" s="778" t="s">
        <v>866</v>
      </c>
      <c r="F41" s="716" t="s">
        <v>549</v>
      </c>
      <c r="G41" s="716" t="s">
        <v>549</v>
      </c>
      <c r="H41" s="1080"/>
      <c r="I41" s="716" t="s">
        <v>549</v>
      </c>
      <c r="J41" s="1080"/>
      <c r="K41" s="358"/>
      <c r="X41" s="814">
        <v>0</v>
      </c>
    </row>
    <row s="2774" customFormat="1" customHeight="1" ht="45" hidden="1">
      <c r="A42" s="2448"/>
      <c r="B42" s="567"/>
      <c r="D42" s="721" t="s">
        <v>327</v>
      </c>
      <c r="E42" s="779" t="s">
        <v>867</v>
      </c>
      <c r="F42" s="716" t="s">
        <v>561</v>
      </c>
      <c r="G42" s="613"/>
      <c r="H42" s="1080"/>
      <c r="I42" s="613"/>
      <c r="J42" s="1080"/>
      <c r="K42" s="358" t="s">
        <v>868</v>
      </c>
      <c r="X42" s="814">
        <v>0</v>
      </c>
    </row>
    <row s="2774" customFormat="1" customHeight="1" ht="45" hidden="1">
      <c r="A43" s="2448"/>
      <c r="B43" s="567"/>
      <c r="D43" s="721" t="s">
        <v>335</v>
      </c>
      <c r="E43" s="723" t="s">
        <v>869</v>
      </c>
      <c r="F43" s="1084" t="s">
        <v>561</v>
      </c>
      <c r="G43" s="798"/>
      <c r="H43" s="1079"/>
      <c r="I43" s="798"/>
      <c r="J43" s="1079"/>
      <c r="K43" s="358" t="s">
        <v>870</v>
      </c>
      <c r="X43" s="814">
        <v>0</v>
      </c>
    </row>
    <row s="2774" customFormat="1" customHeight="1" ht="11.25" hidden="1">
      <c r="A44" s="2448"/>
      <c r="B44" s="567"/>
      <c r="D44" s="721" t="s">
        <v>90</v>
      </c>
      <c r="E44" s="722" t="s">
        <v>871</v>
      </c>
      <c r="F44" s="716" t="s">
        <v>861</v>
      </c>
      <c r="G44" s="724"/>
      <c r="H44" s="1079"/>
      <c r="I44" s="724"/>
      <c r="J44" s="1079"/>
      <c r="K44" s="345"/>
      <c r="X44" s="814">
        <v>0</v>
      </c>
    </row>
    <row s="2774" customFormat="1" customHeight="1" ht="11.25" hidden="1">
      <c r="A45" s="2448"/>
      <c r="B45" s="567"/>
      <c r="D45" s="721" t="s">
        <v>756</v>
      </c>
      <c r="E45" s="723" t="s">
        <v>872</v>
      </c>
      <c r="F45" s="716" t="s">
        <v>861</v>
      </c>
      <c r="G45" s="724"/>
      <c r="H45" s="1079"/>
      <c r="I45" s="724"/>
      <c r="J45" s="1079"/>
      <c r="K45" s="345"/>
      <c r="X45" s="814">
        <v>0</v>
      </c>
    </row>
    <row s="2774" customFormat="1" customHeight="1" ht="11.25" hidden="1">
      <c r="A46" s="2448"/>
      <c r="B46" s="567"/>
      <c r="D46" s="721" t="s">
        <v>798</v>
      </c>
      <c r="E46" s="723" t="s">
        <v>873</v>
      </c>
      <c r="F46" s="716" t="s">
        <v>861</v>
      </c>
      <c r="G46" s="724"/>
      <c r="H46" s="1079"/>
      <c r="I46" s="724"/>
      <c r="J46" s="1079"/>
      <c r="K46" s="345"/>
      <c r="X46" s="814">
        <v>0</v>
      </c>
    </row>
    <row s="2774" customFormat="1" customHeight="1" ht="11.25" hidden="1">
      <c r="A47" s="2448"/>
      <c r="B47" s="567"/>
      <c r="D47" s="721" t="s">
        <v>801</v>
      </c>
      <c r="E47" s="723" t="s">
        <v>874</v>
      </c>
      <c r="F47" s="716" t="s">
        <v>861</v>
      </c>
      <c r="G47" s="724"/>
      <c r="H47" s="1079"/>
      <c r="I47" s="724"/>
      <c r="J47" s="1079"/>
      <c r="K47" s="345"/>
      <c r="X47" s="814">
        <v>0</v>
      </c>
    </row>
    <row s="2774" customFormat="1" customHeight="1" ht="11.25" hidden="1">
      <c r="A48" s="2448"/>
      <c r="B48" s="567"/>
      <c r="D48" s="721" t="s">
        <v>875</v>
      </c>
      <c r="E48" s="727" t="s">
        <v>876</v>
      </c>
      <c r="F48" s="716" t="s">
        <v>861</v>
      </c>
      <c r="G48" s="724"/>
      <c r="H48" s="1079"/>
      <c r="I48" s="724"/>
      <c r="J48" s="1079"/>
      <c r="K48" s="345"/>
      <c r="X48" s="814">
        <v>0</v>
      </c>
    </row>
    <row s="2774" customFormat="1" customHeight="1" ht="11.25" hidden="1">
      <c r="A49" s="2448"/>
      <c r="B49" s="567"/>
      <c r="D49" s="721" t="s">
        <v>877</v>
      </c>
      <c r="E49" s="727" t="s">
        <v>878</v>
      </c>
      <c r="F49" s="716" t="s">
        <v>861</v>
      </c>
      <c r="G49" s="724"/>
      <c r="H49" s="1079"/>
      <c r="I49" s="724"/>
      <c r="J49" s="1079"/>
      <c r="K49" s="345"/>
      <c r="X49" s="814">
        <v>0</v>
      </c>
    </row>
    <row s="2774" customFormat="1" customHeight="1" ht="11.25" hidden="1">
      <c r="A50" s="2448"/>
      <c r="B50" s="567"/>
      <c r="D50" s="721" t="s">
        <v>879</v>
      </c>
      <c r="E50" s="723" t="s">
        <v>880</v>
      </c>
      <c r="F50" s="716" t="s">
        <v>861</v>
      </c>
      <c r="G50" s="724"/>
      <c r="H50" s="1079"/>
      <c r="I50" s="724"/>
      <c r="J50" s="1079"/>
      <c r="K50" s="345"/>
      <c r="X50" s="814">
        <v>0</v>
      </c>
    </row>
    <row s="2774" customFormat="1" customHeight="1" ht="11.25" hidden="1">
      <c r="A51" s="2448"/>
      <c r="B51" s="567"/>
      <c r="D51" s="721" t="s">
        <v>881</v>
      </c>
      <c r="E51" s="723" t="s">
        <v>882</v>
      </c>
      <c r="F51" s="716" t="s">
        <v>861</v>
      </c>
      <c r="G51" s="724"/>
      <c r="H51" s="1079"/>
      <c r="I51" s="724"/>
      <c r="J51" s="1079"/>
      <c r="K51" s="345"/>
      <c r="X51" s="814">
        <v>0</v>
      </c>
    </row>
    <row s="2774" customFormat="1" customHeight="1" ht="45" hidden="1">
      <c r="A52" s="2448"/>
      <c r="B52" s="567"/>
      <c r="D52" s="721" t="s">
        <v>115</v>
      </c>
      <c r="E52" s="722" t="s">
        <v>883</v>
      </c>
      <c r="F52" s="716" t="s">
        <v>861</v>
      </c>
      <c r="G52" s="724"/>
      <c r="H52" s="1079"/>
      <c r="I52" s="724"/>
      <c r="J52" s="1079"/>
      <c r="K52" s="345"/>
      <c r="X52" s="814">
        <v>0</v>
      </c>
    </row>
    <row s="2774" customFormat="1" customHeight="1" ht="11.25" hidden="1">
      <c r="A53" s="2448"/>
      <c r="B53" s="567"/>
      <c r="D53" s="721" t="s">
        <v>316</v>
      </c>
      <c r="E53" s="723" t="s">
        <v>872</v>
      </c>
      <c r="F53" s="716" t="s">
        <v>861</v>
      </c>
      <c r="G53" s="724"/>
      <c r="H53" s="1079"/>
      <c r="I53" s="724"/>
      <c r="J53" s="1079"/>
      <c r="K53" s="345"/>
      <c r="X53" s="814">
        <v>0</v>
      </c>
    </row>
    <row s="2774" customFormat="1" customHeight="1" ht="11.25" hidden="1">
      <c r="A54" s="2448"/>
      <c r="B54" s="567"/>
      <c r="D54" s="721" t="s">
        <v>884</v>
      </c>
      <c r="E54" s="723" t="s">
        <v>873</v>
      </c>
      <c r="F54" s="716" t="s">
        <v>861</v>
      </c>
      <c r="G54" s="724"/>
      <c r="H54" s="1079"/>
      <c r="I54" s="724"/>
      <c r="J54" s="1079"/>
      <c r="K54" s="345"/>
      <c r="X54" s="814">
        <v>0</v>
      </c>
    </row>
    <row s="2774" customFormat="1" customHeight="1" ht="11.25" hidden="1">
      <c r="A55" s="2448"/>
      <c r="B55" s="567"/>
      <c r="D55" s="721" t="s">
        <v>885</v>
      </c>
      <c r="E55" s="723" t="s">
        <v>874</v>
      </c>
      <c r="F55" s="716" t="s">
        <v>861</v>
      </c>
      <c r="G55" s="724"/>
      <c r="H55" s="1079"/>
      <c r="I55" s="724"/>
      <c r="J55" s="1079"/>
      <c r="K55" s="345"/>
      <c r="X55" s="814">
        <v>0</v>
      </c>
    </row>
    <row s="2774" customFormat="1" customHeight="1" ht="11.25" hidden="1">
      <c r="A56" s="2448"/>
      <c r="B56" s="567"/>
      <c r="D56" s="721" t="s">
        <v>886</v>
      </c>
      <c r="E56" s="727" t="s">
        <v>876</v>
      </c>
      <c r="F56" s="716" t="s">
        <v>861</v>
      </c>
      <c r="G56" s="724"/>
      <c r="H56" s="1079"/>
      <c r="I56" s="724"/>
      <c r="J56" s="1079"/>
      <c r="K56" s="345"/>
      <c r="X56" s="814">
        <v>0</v>
      </c>
    </row>
    <row s="2774" customFormat="1" customHeight="1" ht="11.25" hidden="1">
      <c r="A57" s="2448"/>
      <c r="B57" s="567"/>
      <c r="D57" s="721" t="s">
        <v>887</v>
      </c>
      <c r="E57" s="727" t="s">
        <v>878</v>
      </c>
      <c r="F57" s="716" t="s">
        <v>861</v>
      </c>
      <c r="G57" s="724"/>
      <c r="H57" s="1079"/>
      <c r="I57" s="724"/>
      <c r="J57" s="1079"/>
      <c r="K57" s="345"/>
      <c r="X57" s="814">
        <v>0</v>
      </c>
    </row>
    <row s="2774" customFormat="1" customHeight="1" ht="11.25" hidden="1">
      <c r="A58" s="2448"/>
      <c r="B58" s="567"/>
      <c r="D58" s="721" t="s">
        <v>888</v>
      </c>
      <c r="E58" s="723" t="s">
        <v>880</v>
      </c>
      <c r="F58" s="716" t="s">
        <v>861</v>
      </c>
      <c r="G58" s="724"/>
      <c r="H58" s="1079"/>
      <c r="I58" s="724"/>
      <c r="J58" s="1079"/>
      <c r="K58" s="345"/>
      <c r="X58" s="814">
        <v>0</v>
      </c>
    </row>
    <row s="2774" customFormat="1" customHeight="1" ht="11.25" hidden="1">
      <c r="A59" s="2448"/>
      <c r="B59" s="567"/>
      <c r="D59" s="721" t="s">
        <v>889</v>
      </c>
      <c r="E59" s="723" t="s">
        <v>882</v>
      </c>
      <c r="F59" s="716" t="s">
        <v>861</v>
      </c>
      <c r="G59" s="724"/>
      <c r="H59" s="1079"/>
      <c r="I59" s="724"/>
      <c r="J59" s="1079"/>
      <c r="K59" s="345"/>
      <c r="X59" s="814">
        <v>0</v>
      </c>
    </row>
    <row s="2774" customFormat="1" customHeight="1" ht="33.75" hidden="1">
      <c r="A60" s="2448"/>
      <c r="B60" s="567"/>
      <c r="D60" s="721" t="s">
        <v>91</v>
      </c>
      <c r="E60" s="722" t="s">
        <v>890</v>
      </c>
      <c r="F60" s="777" t="s">
        <v>561</v>
      </c>
      <c r="G60" s="798"/>
      <c r="H60" s="1079"/>
      <c r="I60" s="798"/>
      <c r="J60" s="1079"/>
      <c r="K60" s="358" t="s">
        <v>891</v>
      </c>
      <c r="X60" s="814">
        <v>0</v>
      </c>
    </row>
    <row s="2774" customFormat="1" customHeight="1" ht="33.75" hidden="1">
      <c r="A61" s="2448"/>
      <c r="B61" s="567"/>
      <c r="D61" s="721" t="s">
        <v>92</v>
      </c>
      <c r="E61" s="722" t="s">
        <v>892</v>
      </c>
      <c r="F61" s="782" t="s">
        <v>822</v>
      </c>
      <c r="G61" s="724"/>
      <c r="H61" s="1079"/>
      <c r="I61" s="724"/>
      <c r="J61" s="1079"/>
      <c r="K61" s="345"/>
      <c r="X61" s="814">
        <v>0</v>
      </c>
    </row>
    <row s="2774" customFormat="1" customHeight="1" ht="22.5" hidden="1">
      <c r="A62" s="2448"/>
      <c r="B62" s="567" t="s">
        <v>591</v>
      </c>
      <c r="D62" s="721" t="s">
        <v>116</v>
      </c>
      <c r="E62" s="722" t="s">
        <v>893</v>
      </c>
      <c r="F62" s="782" t="s">
        <v>309</v>
      </c>
      <c r="G62" s="438"/>
      <c r="H62" s="1079"/>
      <c r="I62" s="438"/>
      <c r="J62" s="1079"/>
      <c r="K62" s="345" t="s">
        <v>634</v>
      </c>
      <c r="X62" s="814">
        <v>0</v>
      </c>
    </row>
    <row s="2774" customFormat="1" customHeight="1" ht="45" hidden="1">
      <c r="A63" s="2448"/>
      <c r="B63" s="567" t="s">
        <v>591</v>
      </c>
      <c r="D63" s="721" t="s">
        <v>894</v>
      </c>
      <c r="E63" s="723" t="s">
        <v>895</v>
      </c>
      <c r="F63" s="777" t="s">
        <v>309</v>
      </c>
      <c r="G63" s="438"/>
      <c r="H63" s="1079"/>
      <c r="I63" s="438"/>
      <c r="J63" s="1079"/>
      <c r="K63" s="345" t="s">
        <v>634</v>
      </c>
      <c r="X63" s="814">
        <v>0</v>
      </c>
    </row>
    <row s="2774" customFormat="1" customHeight="1" ht="11.549999999999999">
      <c r="A64" s="1089"/>
      <c r="B64" s="574"/>
      <c r="D64" s="1090"/>
      <c r="E64" s="1091"/>
      <c r="X64" s="565">
        <v>11</v>
      </c>
    </row>
    <row s="2774" customFormat="1" customHeight="1" ht="22.5" hidden="1">
      <c r="A65" s="2448" t="s">
        <v>896</v>
      </c>
      <c r="B65" s="567"/>
      <c r="D65" s="721">
        <v>1</v>
      </c>
      <c r="E65" s="800" t="s">
        <v>897</v>
      </c>
      <c r="F65" s="796" t="s">
        <v>812</v>
      </c>
      <c r="G65" s="797"/>
      <c r="H65" s="1085"/>
      <c r="I65" s="797"/>
      <c r="J65" s="1085"/>
      <c r="K65" s="357" t="s">
        <v>898</v>
      </c>
      <c r="X65" s="814">
        <v>0</v>
      </c>
    </row>
    <row s="2774" customFormat="1" customHeight="1" ht="56.25" hidden="1">
      <c r="A66" s="2448"/>
      <c r="B66" s="567"/>
      <c r="D66" s="799" t="s">
        <v>101</v>
      </c>
      <c r="E66" s="763" t="s">
        <v>899</v>
      </c>
      <c r="F66" s="716" t="s">
        <v>549</v>
      </c>
      <c r="G66" s="716" t="s">
        <v>549</v>
      </c>
      <c r="H66" s="575"/>
      <c r="I66" s="716" t="s">
        <v>549</v>
      </c>
      <c r="J66" s="575"/>
      <c r="K66" s="345"/>
      <c r="X66" s="814">
        <v>0</v>
      </c>
    </row>
    <row s="2774" customFormat="1" customHeight="1" ht="33.75" hidden="1">
      <c r="A67" s="2448"/>
      <c r="B67" s="567"/>
      <c r="D67" s="799" t="s">
        <v>711</v>
      </c>
      <c r="E67" s="1010" t="s">
        <v>900</v>
      </c>
      <c r="F67" s="716" t="s">
        <v>864</v>
      </c>
      <c r="G67" s="783"/>
      <c r="H67" s="575"/>
      <c r="I67" s="783"/>
      <c r="J67" s="575"/>
      <c r="K67" s="345"/>
      <c r="X67" s="814">
        <v>0</v>
      </c>
    </row>
    <row s="2774" customFormat="1" customHeight="1" ht="22.5" hidden="1">
      <c r="A68" s="2448"/>
      <c r="B68" s="567"/>
      <c r="D68" s="799" t="s">
        <v>310</v>
      </c>
      <c r="E68" s="1010" t="s">
        <v>901</v>
      </c>
      <c r="F68" s="716" t="s">
        <v>864</v>
      </c>
      <c r="G68" s="783"/>
      <c r="H68" s="575"/>
      <c r="I68" s="783"/>
      <c r="J68" s="575"/>
      <c r="K68" s="345"/>
      <c r="X68" s="814">
        <v>0</v>
      </c>
    </row>
    <row s="2774" customFormat="1" customHeight="1" ht="22.5" hidden="1">
      <c r="A69" s="2448"/>
      <c r="B69" s="567"/>
      <c r="D69" s="799" t="s">
        <v>313</v>
      </c>
      <c r="E69" s="1010" t="s">
        <v>902</v>
      </c>
      <c r="F69" s="777" t="s">
        <v>561</v>
      </c>
      <c r="G69" s="798"/>
      <c r="H69" s="575"/>
      <c r="I69" s="798"/>
      <c r="J69" s="575"/>
      <c r="K69" s="345"/>
      <c r="X69" s="814">
        <v>0</v>
      </c>
    </row>
    <row s="2774" customFormat="1" customHeight="1" ht="22.5" hidden="1">
      <c r="A70" s="2448"/>
      <c r="B70" s="567"/>
      <c r="D70" s="799" t="s">
        <v>731</v>
      </c>
      <c r="E70" s="1010" t="s">
        <v>903</v>
      </c>
      <c r="F70" s="777" t="s">
        <v>561</v>
      </c>
      <c r="G70" s="798"/>
      <c r="H70" s="575"/>
      <c r="I70" s="798"/>
      <c r="J70" s="575"/>
      <c r="K70" s="345"/>
      <c r="X70" s="814">
        <v>0</v>
      </c>
    </row>
    <row s="2774" customFormat="1" customHeight="1" ht="22.5" hidden="1">
      <c r="A71" s="2448"/>
      <c r="B71" s="567"/>
      <c r="D71" s="721" t="s">
        <v>89</v>
      </c>
      <c r="E71" s="722" t="s">
        <v>904</v>
      </c>
      <c r="F71" s="716" t="s">
        <v>864</v>
      </c>
      <c r="G71" s="613"/>
      <c r="H71" s="1086"/>
      <c r="I71" s="613"/>
      <c r="J71" s="1086"/>
      <c r="K71" s="358"/>
      <c r="X71" s="814">
        <v>0</v>
      </c>
    </row>
    <row s="2774" customFormat="1" customHeight="1" ht="56.25" hidden="1">
      <c r="A72" s="2448"/>
      <c r="B72" s="567"/>
      <c r="D72" s="721" t="s">
        <v>90</v>
      </c>
      <c r="E72" s="722" t="s">
        <v>905</v>
      </c>
      <c r="F72" s="777" t="s">
        <v>561</v>
      </c>
      <c r="G72" s="798"/>
      <c r="H72" s="1079"/>
      <c r="I72" s="798"/>
      <c r="J72" s="1079"/>
      <c r="K72" s="358"/>
      <c r="X72" s="814">
        <v>0</v>
      </c>
    </row>
    <row s="2774" customFormat="1" customHeight="1" ht="33.75" hidden="1">
      <c r="A73" s="2448"/>
      <c r="B73" s="567"/>
      <c r="D73" s="721" t="s">
        <v>115</v>
      </c>
      <c r="E73" s="722" t="s">
        <v>906</v>
      </c>
      <c r="F73" s="782" t="s">
        <v>822</v>
      </c>
      <c r="G73" s="724"/>
      <c r="H73" s="1079"/>
      <c r="I73" s="724"/>
      <c r="J73" s="1079"/>
      <c r="K73" s="345"/>
      <c r="X73" s="814">
        <v>0</v>
      </c>
    </row>
    <row s="2774" customFormat="1" customHeight="1" ht="22.5" hidden="1">
      <c r="A74" s="2448"/>
      <c r="B74" s="567" t="s">
        <v>591</v>
      </c>
      <c r="D74" s="721" t="s">
        <v>91</v>
      </c>
      <c r="E74" s="722" t="s">
        <v>907</v>
      </c>
      <c r="F74" s="782" t="s">
        <v>309</v>
      </c>
      <c r="G74" s="438"/>
      <c r="H74" s="1079"/>
      <c r="I74" s="438"/>
      <c r="J74" s="1079"/>
      <c r="K74" s="345" t="s">
        <v>634</v>
      </c>
      <c r="X74" s="814">
        <v>0</v>
      </c>
    </row>
    <row s="2774" customFormat="1" customHeight="1" ht="45" hidden="1">
      <c r="A75" s="2448"/>
      <c r="B75" s="567" t="s">
        <v>591</v>
      </c>
      <c r="D75" s="721" t="s">
        <v>655</v>
      </c>
      <c r="E75" s="723" t="s">
        <v>908</v>
      </c>
      <c r="F75" s="777" t="s">
        <v>309</v>
      </c>
      <c r="G75" s="438"/>
      <c r="H75" s="1079"/>
      <c r="I75" s="438"/>
      <c r="J75" s="1079"/>
      <c r="K75" s="345" t="s">
        <v>634</v>
      </c>
      <c r="X75" s="814">
        <v>0</v>
      </c>
    </row>
    <row s="2774" customFormat="1" customHeight="1" ht="11.549999999999999">
      <c r="A76" s="1089"/>
      <c r="B76" s="574"/>
      <c r="D76" s="1090"/>
      <c r="E76" s="1091"/>
      <c r="X76" s="565">
        <v>11</v>
      </c>
    </row>
    <row s="2774" customFormat="1" customHeight="1" ht="11.25">
      <c r="A77" s="2448" t="s">
        <v>909</v>
      </c>
      <c r="B77" s="567"/>
      <c r="D77" s="721">
        <v>1</v>
      </c>
      <c r="E77" s="722" t="s">
        <v>910</v>
      </c>
      <c r="F77" s="777" t="s">
        <v>812</v>
      </c>
      <c r="G77" s="780"/>
      <c r="H77" s="1079"/>
      <c r="I77" s="780"/>
      <c r="J77" s="1079"/>
      <c r="K77" s="345" t="s">
        <v>911</v>
      </c>
      <c r="X77" s="814">
        <v>0</v>
      </c>
    </row>
    <row s="2774" customFormat="1" customHeight="1" ht="11.25">
      <c r="A78" s="2448"/>
      <c r="B78" s="567"/>
      <c r="D78" s="721" t="s">
        <v>101</v>
      </c>
      <c r="E78" s="722" t="s">
        <v>912</v>
      </c>
      <c r="F78" s="777" t="s">
        <v>812</v>
      </c>
      <c r="G78" s="780"/>
      <c r="H78" s="1079"/>
      <c r="I78" s="780"/>
      <c r="J78" s="1079"/>
      <c r="K78" s="345" t="s">
        <v>913</v>
      </c>
      <c r="X78" s="814">
        <v>0</v>
      </c>
    </row>
    <row s="2774" customFormat="1" customHeight="1" ht="22.5">
      <c r="A79" s="2448"/>
      <c r="B79" s="567"/>
      <c r="D79" s="721" t="s">
        <v>89</v>
      </c>
      <c r="E79" s="778" t="s">
        <v>914</v>
      </c>
      <c r="F79" s="716" t="s">
        <v>861</v>
      </c>
      <c r="G79" s="780"/>
      <c r="H79" s="1079"/>
      <c r="I79" s="780"/>
      <c r="J79" s="1079"/>
      <c r="K79" s="345" t="s">
        <v>915</v>
      </c>
      <c r="X79" s="814">
        <v>0</v>
      </c>
    </row>
    <row s="2774" customFormat="1" customHeight="1" ht="11.25">
      <c r="A80" s="2448"/>
      <c r="B80" s="567"/>
      <c r="D80" s="721" t="s">
        <v>327</v>
      </c>
      <c r="E80" s="779" t="s">
        <v>916</v>
      </c>
      <c r="F80" s="716" t="s">
        <v>861</v>
      </c>
      <c r="G80" s="780"/>
      <c r="H80" s="1079"/>
      <c r="I80" s="780"/>
      <c r="J80" s="1079"/>
      <c r="K80" s="345"/>
      <c r="X80" s="814">
        <v>0</v>
      </c>
    </row>
    <row s="2774" customFormat="1" customHeight="1" ht="11.25">
      <c r="A81" s="2448"/>
      <c r="B81" s="567"/>
      <c r="D81" s="721" t="s">
        <v>335</v>
      </c>
      <c r="E81" s="779" t="s">
        <v>917</v>
      </c>
      <c r="F81" s="716" t="s">
        <v>861</v>
      </c>
      <c r="G81" s="780"/>
      <c r="H81" s="1079"/>
      <c r="I81" s="780"/>
      <c r="J81" s="1079"/>
      <c r="K81" s="345"/>
      <c r="X81" s="814">
        <v>0</v>
      </c>
    </row>
    <row s="2774" customFormat="1" customHeight="1" ht="11.25">
      <c r="A82" s="2448"/>
      <c r="B82" s="567"/>
      <c r="D82" s="721" t="s">
        <v>337</v>
      </c>
      <c r="E82" s="779" t="s">
        <v>918</v>
      </c>
      <c r="F82" s="716" t="s">
        <v>861</v>
      </c>
      <c r="G82" s="780"/>
      <c r="H82" s="1079"/>
      <c r="I82" s="780"/>
      <c r="J82" s="1079"/>
      <c r="K82" s="345"/>
      <c r="X82" s="814">
        <v>0</v>
      </c>
    </row>
    <row s="2774" customFormat="1" customHeight="1" ht="11.25">
      <c r="A83" s="2448"/>
      <c r="B83" s="567"/>
      <c r="D83" s="721" t="s">
        <v>339</v>
      </c>
      <c r="E83" s="779" t="s">
        <v>919</v>
      </c>
      <c r="F83" s="716" t="s">
        <v>861</v>
      </c>
      <c r="G83" s="780"/>
      <c r="H83" s="1079"/>
      <c r="I83" s="780"/>
      <c r="J83" s="1079"/>
      <c r="K83" s="345"/>
      <c r="X83" s="814">
        <v>0</v>
      </c>
    </row>
    <row s="2774" customFormat="1" customHeight="1" ht="11.25">
      <c r="A84" s="2448"/>
      <c r="B84" s="567"/>
      <c r="D84" s="721" t="s">
        <v>920</v>
      </c>
      <c r="E84" s="779" t="s">
        <v>921</v>
      </c>
      <c r="F84" s="716" t="s">
        <v>861</v>
      </c>
      <c r="G84" s="780"/>
      <c r="H84" s="1079"/>
      <c r="I84" s="780"/>
      <c r="J84" s="1079"/>
      <c r="K84" s="345"/>
      <c r="X84" s="814">
        <v>0</v>
      </c>
    </row>
    <row s="2774" customFormat="1" customHeight="1" ht="11.25">
      <c r="A85" s="2448"/>
      <c r="B85" s="567"/>
      <c r="D85" s="721" t="s">
        <v>922</v>
      </c>
      <c r="E85" s="779" t="s">
        <v>923</v>
      </c>
      <c r="F85" s="716" t="s">
        <v>861</v>
      </c>
      <c r="G85" s="780"/>
      <c r="H85" s="1079"/>
      <c r="I85" s="780"/>
      <c r="J85" s="1079"/>
      <c r="K85" s="345"/>
      <c r="X85" s="814">
        <v>0</v>
      </c>
    </row>
    <row s="2774" customFormat="1" customHeight="1" ht="11.25">
      <c r="A86" s="2448"/>
      <c r="B86" s="567"/>
      <c r="D86" s="721" t="s">
        <v>924</v>
      </c>
      <c r="E86" s="779" t="s">
        <v>925</v>
      </c>
      <c r="F86" s="716" t="s">
        <v>861</v>
      </c>
      <c r="G86" s="780"/>
      <c r="H86" s="1079"/>
      <c r="I86" s="780"/>
      <c r="J86" s="1079"/>
      <c r="K86" s="345"/>
      <c r="X86" s="814">
        <v>0</v>
      </c>
    </row>
    <row s="2774" customFormat="1" customHeight="1" ht="45">
      <c r="A87" s="2448"/>
      <c r="B87" s="567"/>
      <c r="D87" s="721" t="s">
        <v>90</v>
      </c>
      <c r="E87" s="722" t="s">
        <v>926</v>
      </c>
      <c r="F87" s="716" t="s">
        <v>861</v>
      </c>
      <c r="G87" s="780"/>
      <c r="H87" s="1079"/>
      <c r="I87" s="780"/>
      <c r="J87" s="1079"/>
      <c r="K87" s="345" t="s">
        <v>927</v>
      </c>
      <c r="X87" s="814">
        <v>0</v>
      </c>
    </row>
    <row s="2774" customFormat="1" customHeight="1" ht="11.25">
      <c r="A88" s="2448"/>
      <c r="B88" s="567"/>
      <c r="D88" s="721" t="s">
        <v>756</v>
      </c>
      <c r="E88" s="779" t="s">
        <v>916</v>
      </c>
      <c r="F88" s="716" t="s">
        <v>861</v>
      </c>
      <c r="G88" s="780"/>
      <c r="H88" s="1079"/>
      <c r="I88" s="780"/>
      <c r="J88" s="1079"/>
      <c r="K88" s="345"/>
      <c r="X88" s="814">
        <v>0</v>
      </c>
    </row>
    <row s="2774" customFormat="1" customHeight="1" ht="11.25">
      <c r="A89" s="2448"/>
      <c r="B89" s="567"/>
      <c r="D89" s="721" t="s">
        <v>798</v>
      </c>
      <c r="E89" s="779" t="s">
        <v>917</v>
      </c>
      <c r="F89" s="716" t="s">
        <v>861</v>
      </c>
      <c r="G89" s="780"/>
      <c r="H89" s="1079"/>
      <c r="I89" s="780"/>
      <c r="J89" s="1079"/>
      <c r="K89" s="345"/>
      <c r="X89" s="814">
        <v>0</v>
      </c>
    </row>
    <row s="2774" customFormat="1" customHeight="1" ht="11.25">
      <c r="A90" s="2448"/>
      <c r="B90" s="567"/>
      <c r="D90" s="721" t="s">
        <v>801</v>
      </c>
      <c r="E90" s="779" t="s">
        <v>918</v>
      </c>
      <c r="F90" s="716" t="s">
        <v>861</v>
      </c>
      <c r="G90" s="780"/>
      <c r="H90" s="1079"/>
      <c r="I90" s="780"/>
      <c r="J90" s="1079"/>
      <c r="K90" s="345"/>
      <c r="X90" s="814">
        <v>0</v>
      </c>
    </row>
    <row s="2774" customFormat="1" customHeight="1" ht="11.25">
      <c r="A91" s="2448"/>
      <c r="B91" s="567"/>
      <c r="D91" s="721" t="s">
        <v>879</v>
      </c>
      <c r="E91" s="779" t="s">
        <v>919</v>
      </c>
      <c r="F91" s="716" t="s">
        <v>861</v>
      </c>
      <c r="G91" s="780"/>
      <c r="H91" s="1079"/>
      <c r="I91" s="780"/>
      <c r="J91" s="1079"/>
      <c r="K91" s="345"/>
      <c r="X91" s="814">
        <v>0</v>
      </c>
    </row>
    <row s="2774" customFormat="1" customHeight="1" ht="11.25">
      <c r="A92" s="2448"/>
      <c r="B92" s="567"/>
      <c r="D92" s="721" t="s">
        <v>881</v>
      </c>
      <c r="E92" s="779" t="s">
        <v>921</v>
      </c>
      <c r="F92" s="716" t="s">
        <v>861</v>
      </c>
      <c r="G92" s="780"/>
      <c r="H92" s="1079"/>
      <c r="I92" s="780"/>
      <c r="J92" s="1079"/>
      <c r="K92" s="345"/>
      <c r="X92" s="814">
        <v>0</v>
      </c>
    </row>
    <row s="2774" customFormat="1" customHeight="1" ht="11.25">
      <c r="A93" s="2448"/>
      <c r="B93" s="567"/>
      <c r="D93" s="721" t="s">
        <v>928</v>
      </c>
      <c r="E93" s="779" t="s">
        <v>923</v>
      </c>
      <c r="F93" s="716" t="s">
        <v>861</v>
      </c>
      <c r="G93" s="780"/>
      <c r="H93" s="1079"/>
      <c r="I93" s="780"/>
      <c r="J93" s="1079"/>
      <c r="K93" s="345"/>
      <c r="X93" s="814">
        <v>0</v>
      </c>
    </row>
    <row s="2774" customFormat="1" customHeight="1" ht="11.25">
      <c r="A94" s="2448"/>
      <c r="B94" s="567"/>
      <c r="D94" s="721" t="s">
        <v>929</v>
      </c>
      <c r="E94" s="779" t="s">
        <v>925</v>
      </c>
      <c r="F94" s="716" t="s">
        <v>861</v>
      </c>
      <c r="G94" s="780"/>
      <c r="H94" s="1079"/>
      <c r="I94" s="780"/>
      <c r="J94" s="1079"/>
      <c r="K94" s="345"/>
      <c r="X94" s="814">
        <v>0</v>
      </c>
    </row>
    <row s="2774" customFormat="1" customHeight="1" ht="24.75">
      <c r="A95" s="2448"/>
      <c r="B95" s="567"/>
      <c r="D95" s="721" t="s">
        <v>115</v>
      </c>
      <c r="E95" s="722" t="s">
        <v>930</v>
      </c>
      <c r="F95" s="781" t="s">
        <v>561</v>
      </c>
      <c r="G95" s="783"/>
      <c r="H95" s="1079"/>
      <c r="I95" s="783"/>
      <c r="J95" s="1079"/>
      <c r="K95" s="345" t="s">
        <v>931</v>
      </c>
      <c r="X95" s="814">
        <v>0</v>
      </c>
    </row>
    <row s="2774" customFormat="1" customHeight="1" ht="33.75">
      <c r="A96" s="2448"/>
      <c r="B96" s="567"/>
      <c r="D96" s="721" t="s">
        <v>91</v>
      </c>
      <c r="E96" s="722" t="s">
        <v>932</v>
      </c>
      <c r="F96" s="782" t="s">
        <v>822</v>
      </c>
      <c r="G96" s="784"/>
      <c r="H96" s="1079"/>
      <c r="I96" s="784"/>
      <c r="J96" s="1079"/>
      <c r="K96" s="345"/>
      <c r="X96" s="814">
        <v>0</v>
      </c>
    </row>
    <row s="2774" customFormat="1" customHeight="1" ht="22.5">
      <c r="A97" s="2448"/>
      <c r="B97" s="567" t="s">
        <v>591</v>
      </c>
      <c r="D97" s="721" t="s">
        <v>92</v>
      </c>
      <c r="E97" s="722" t="s">
        <v>933</v>
      </c>
      <c r="F97" s="782" t="s">
        <v>309</v>
      </c>
      <c r="G97" s="441"/>
      <c r="H97" s="1079"/>
      <c r="I97" s="441"/>
      <c r="J97" s="1079"/>
      <c r="K97" s="345" t="s">
        <v>634</v>
      </c>
      <c r="X97" s="814">
        <v>0</v>
      </c>
    </row>
    <row s="2774" customFormat="1" customHeight="1" ht="45">
      <c r="A98" s="2448"/>
      <c r="B98" s="567" t="s">
        <v>591</v>
      </c>
      <c r="D98" s="721" t="s">
        <v>934</v>
      </c>
      <c r="E98" s="723" t="s">
        <v>935</v>
      </c>
      <c r="F98" s="777" t="s">
        <v>309</v>
      </c>
      <c r="G98" s="441"/>
      <c r="H98" s="1079"/>
      <c r="I98" s="441"/>
      <c r="J98" s="1079"/>
      <c r="K98" s="345" t="s">
        <v>634</v>
      </c>
      <c r="X98" s="814">
        <v>0</v>
      </c>
    </row>
    <row s="2774" customFormat="1" customHeight="1" ht="95.25">
      <c r="A99" s="2448"/>
      <c r="B99" s="567" t="s">
        <v>591</v>
      </c>
      <c r="D99" s="721" t="s">
        <v>116</v>
      </c>
      <c r="E99" s="722" t="s">
        <v>936</v>
      </c>
      <c r="F99" s="777" t="s">
        <v>309</v>
      </c>
      <c r="G99" s="441"/>
      <c r="H99" s="1079"/>
      <c r="I99" s="441"/>
      <c r="J99" s="1079"/>
      <c r="K99" s="345" t="s">
        <v>634</v>
      </c>
      <c r="X99" s="814">
        <v>0</v>
      </c>
    </row>
    <row s="2774" customFormat="1" customHeight="1" ht="22.5">
      <c r="A100" s="2448"/>
      <c r="B100" s="567" t="s">
        <v>591</v>
      </c>
      <c r="D100" s="721" t="s">
        <v>153</v>
      </c>
      <c r="E100" s="722" t="s">
        <v>937</v>
      </c>
      <c r="F100" s="777" t="s">
        <v>309</v>
      </c>
      <c r="G100" s="441"/>
      <c r="H100" s="1079"/>
      <c r="I100" s="441"/>
      <c r="J100" s="1079"/>
      <c r="K100" s="345" t="s">
        <v>634</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57CAE-87D1-68EF-7E4A-6E8CC16D547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102</v>
      </c>
      <c r="D3" s="745" t="str">
        <f>B3&amp;".1"</f>
        <v>.1</v>
      </c>
      <c r="E3" s="746" t="s">
        <v>938</v>
      </c>
      <c r="F3" s="747" t="s">
        <v>309</v>
      </c>
      <c r="G3" s="742"/>
      <c r="H3" s="457"/>
      <c r="I3" s="742"/>
      <c r="J3" s="457"/>
      <c r="K3" s="345" t="s">
        <v>939</v>
      </c>
      <c r="V3" s="561">
        <v>0</v>
      </c>
    </row>
    <row customHeight="1" ht="15" hidden="1">
      <c r="A4" s="561"/>
      <c r="B4" s="2453"/>
      <c r="C4" s="2454"/>
      <c r="D4" s="745" t="str">
        <f>B3&amp;".2"</f>
        <v>.2</v>
      </c>
      <c r="E4" s="746" t="s">
        <v>940</v>
      </c>
      <c r="F4" s="747" t="s">
        <v>309</v>
      </c>
      <c r="G4" s="1794" t="s">
        <v>22</v>
      </c>
      <c r="H4" s="457"/>
      <c r="I4" s="1794" t="s">
        <v>22</v>
      </c>
      <c r="J4" s="457"/>
      <c r="K4" s="345" t="s">
        <v>941</v>
      </c>
      <c r="V4" s="561">
        <v>0</v>
      </c>
    </row>
    <row s="2848" customFormat="1" customHeight="1" ht="15" hidden="1">
      <c r="C5" s="728"/>
      <c r="U5" s="476"/>
      <c r="V5" s="473">
        <v>0</v>
      </c>
    </row>
    <row customHeight="1" ht="22.5" hidden="1">
      <c r="A6" s="561"/>
      <c r="B6" s="2453"/>
      <c r="C6" s="2454" t="s">
        <v>102</v>
      </c>
      <c r="D6" s="745" t="str">
        <f>B6&amp;".1"</f>
        <v>.1</v>
      </c>
      <c r="E6" s="746" t="s">
        <v>942</v>
      </c>
      <c r="F6" s="747" t="s">
        <v>309</v>
      </c>
      <c r="G6" s="742"/>
      <c r="H6" s="457"/>
      <c r="I6" s="742"/>
      <c r="J6" s="457"/>
      <c r="K6" s="345" t="s">
        <v>943</v>
      </c>
      <c r="V6" s="561">
        <v>0</v>
      </c>
    </row>
    <row customHeight="1" ht="15" hidden="1">
      <c r="A7" s="561"/>
      <c r="B7" s="2453"/>
      <c r="C7" s="2454"/>
      <c r="D7" s="745" t="str">
        <f>B6&amp;".2"</f>
        <v>.2</v>
      </c>
      <c r="E7" s="746" t="s">
        <v>940</v>
      </c>
      <c r="F7" s="747" t="s">
        <v>309</v>
      </c>
      <c r="G7" s="1794" t="s">
        <v>22</v>
      </c>
      <c r="H7" s="457"/>
      <c r="I7" s="1794" t="s">
        <v>22</v>
      </c>
      <c r="J7" s="457"/>
      <c r="K7" s="345" t="s">
        <v>941</v>
      </c>
      <c r="V7" s="561">
        <v>0</v>
      </c>
    </row>
    <row s="2848" customFormat="1" customHeight="1" ht="15" hidden="1">
      <c r="C8" s="728"/>
      <c r="U8" s="476"/>
      <c r="V8" s="473">
        <v>0</v>
      </c>
    </row>
    <row customHeight="1" ht="22.5" hidden="1">
      <c r="A9" s="561"/>
      <c r="B9" s="2453"/>
      <c r="C9" s="2454" t="s">
        <v>102</v>
      </c>
      <c r="D9" s="745" t="str">
        <f>B9&amp;".1"</f>
        <v>.1</v>
      </c>
      <c r="E9" s="746" t="s">
        <v>944</v>
      </c>
      <c r="F9" s="747" t="s">
        <v>309</v>
      </c>
      <c r="G9" s="753" t="s">
        <v>22</v>
      </c>
      <c r="H9" s="457" t="s">
        <v>22</v>
      </c>
      <c r="I9" s="753" t="s">
        <v>22</v>
      </c>
      <c r="J9" s="457" t="s">
        <v>22</v>
      </c>
      <c r="K9" s="345"/>
      <c r="V9" s="561">
        <v>0</v>
      </c>
    </row>
    <row customHeight="1" ht="15" hidden="1">
      <c r="A10" s="561"/>
      <c r="B10" s="2453"/>
      <c r="C10" s="2454"/>
      <c r="D10" s="745" t="str">
        <f>B9&amp;".2"</f>
        <v>.2</v>
      </c>
      <c r="E10" s="746" t="s">
        <v>945</v>
      </c>
      <c r="F10" s="747" t="s">
        <v>309</v>
      </c>
      <c r="G10" s="1788" t="s">
        <v>22</v>
      </c>
      <c r="H10" s="457" t="s">
        <v>22</v>
      </c>
      <c r="I10" s="1788" t="s">
        <v>22</v>
      </c>
      <c r="J10" s="457" t="s">
        <v>22</v>
      </c>
      <c r="K10" s="345" t="s">
        <v>946</v>
      </c>
      <c r="V10" s="561">
        <v>0</v>
      </c>
    </row>
    <row customHeight="1" ht="15" hidden="1">
      <c r="A11" s="561"/>
      <c r="B11" s="2453"/>
      <c r="C11" s="2454"/>
      <c r="D11" s="745" t="str">
        <f>B9&amp;".3"</f>
        <v>.3</v>
      </c>
      <c r="E11" s="746" t="s">
        <v>947</v>
      </c>
      <c r="F11" s="747" t="s">
        <v>309</v>
      </c>
      <c r="G11" s="1788" t="s">
        <v>22</v>
      </c>
      <c r="H11" s="457" t="s">
        <v>22</v>
      </c>
      <c r="I11" s="1788" t="s">
        <v>22</v>
      </c>
      <c r="J11" s="457" t="s">
        <v>22</v>
      </c>
      <c r="K11" s="345" t="s">
        <v>948</v>
      </c>
      <c r="V11" s="561">
        <v>0</v>
      </c>
    </row>
    <row s="2848" customFormat="1" customHeight="1" ht="15" hidden="1">
      <c r="C12" s="728"/>
      <c r="U12" s="476"/>
      <c r="V12" s="473">
        <v>0</v>
      </c>
    </row>
    <row customHeight="1" ht="33.75" hidden="1">
      <c r="A13" s="561"/>
      <c r="B13" s="2453"/>
      <c r="C13" s="2454" t="s">
        <v>102</v>
      </c>
      <c r="D13" s="745" t="str">
        <f>B13&amp;".1"</f>
        <v>.1</v>
      </c>
      <c r="E13" s="746" t="s">
        <v>949</v>
      </c>
      <c r="F13" s="747" t="s">
        <v>309</v>
      </c>
      <c r="G13" s="753" t="s">
        <v>22</v>
      </c>
      <c r="H13" s="457" t="s">
        <v>22</v>
      </c>
      <c r="I13" s="753" t="s">
        <v>22</v>
      </c>
      <c r="J13" s="457" t="s">
        <v>22</v>
      </c>
      <c r="K13" s="345" t="s">
        <v>950</v>
      </c>
      <c r="V13" s="561">
        <v>0</v>
      </c>
    </row>
    <row customHeight="1" ht="15" hidden="1">
      <c r="B14" s="2453"/>
      <c r="C14" s="2454"/>
      <c r="D14" s="745" t="str">
        <f>B13&amp;".2"</f>
        <v>.2</v>
      </c>
      <c r="E14" s="746" t="s">
        <v>951</v>
      </c>
      <c r="F14" s="747" t="s">
        <v>309</v>
      </c>
      <c r="G14" s="1788" t="s">
        <v>22</v>
      </c>
      <c r="H14" s="457" t="s">
        <v>22</v>
      </c>
      <c r="I14" s="1788" t="s">
        <v>22</v>
      </c>
      <c r="J14" s="457" t="s">
        <v>22</v>
      </c>
      <c r="K14" s="345" t="s">
        <v>952</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110</v>
      </c>
      <c r="F26" s="2424"/>
      <c r="G26" s="2451" t="str">
        <f>IF(G25="","",INDEX(DIFFERENTIATION_UNMERGE_VD,MATCH(G25,DIFFERENTIATION_ID_DIFF,0)))</f>
        <v/>
      </c>
      <c r="H26" s="2452"/>
      <c r="I26" s="2451" t="str">
        <f>IF(I25="","",INDEX(DIFFERENTIATION_UNMERGE_VD,MATCH(I25,DIFFERENTIATION_ID_DIFF,0)))</f>
        <v>Водоотведение</v>
      </c>
      <c r="J26" s="2452"/>
      <c r="K26" s="2231" t="s">
        <v>304</v>
      </c>
      <c r="V26" s="561">
        <v>15</v>
      </c>
    </row>
    <row s="2774" customFormat="1" customHeight="1" ht="15.75">
      <c r="A27" s="815"/>
      <c r="C27" s="232"/>
      <c r="D27" s="767"/>
      <c r="E27" s="2423" t="s">
        <v>567</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568</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87</v>
      </c>
      <c r="E30" s="816" t="s">
        <v>305</v>
      </c>
      <c r="F30" s="816" t="s">
        <v>569</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953</v>
      </c>
      <c r="C32" s="582"/>
      <c r="D32" s="748">
        <v>1</v>
      </c>
      <c r="E32" s="749" t="s">
        <v>954</v>
      </c>
      <c r="F32" s="747" t="s">
        <v>309</v>
      </c>
      <c r="G32" s="869" t="s">
        <v>309</v>
      </c>
      <c r="H32" s="869" t="s">
        <v>309</v>
      </c>
      <c r="I32" s="747" t="s">
        <v>309</v>
      </c>
      <c r="J32" s="747" t="s">
        <v>309</v>
      </c>
      <c r="K32" s="345"/>
      <c r="V32" s="561">
        <v>23</v>
      </c>
    </row>
    <row customHeight="1" ht="11.549999999999999">
      <c r="A33" s="561"/>
      <c r="C33" s="561"/>
      <c r="D33" s="403"/>
      <c r="E33" s="636" t="s">
        <v>589</v>
      </c>
      <c r="F33" s="628"/>
      <c r="G33" s="628"/>
      <c r="H33" s="628"/>
      <c r="I33" s="628"/>
      <c r="J33" s="628"/>
      <c r="K33" s="629"/>
      <c r="U33" s="561"/>
      <c r="V33" s="561">
        <v>11</v>
      </c>
    </row>
    <row customHeight="1" ht="24">
      <c r="A34" s="561"/>
      <c r="B34" s="637" t="s">
        <v>639</v>
      </c>
      <c r="C34" s="582"/>
      <c r="D34" s="748">
        <v>2</v>
      </c>
      <c r="E34" s="749" t="s">
        <v>955</v>
      </c>
      <c r="F34" s="876" t="s">
        <v>309</v>
      </c>
      <c r="G34" s="876" t="s">
        <v>309</v>
      </c>
      <c r="H34" s="876" t="s">
        <v>309</v>
      </c>
      <c r="I34" s="747"/>
      <c r="J34" s="747"/>
      <c r="K34" s="345"/>
      <c r="V34" s="561">
        <v>23</v>
      </c>
    </row>
    <row customHeight="1" ht="11.549999999999999">
      <c r="A35" s="561"/>
      <c r="C35" s="561"/>
      <c r="D35" s="403"/>
      <c r="E35" s="636" t="s">
        <v>956</v>
      </c>
      <c r="F35" s="628"/>
      <c r="G35" s="750"/>
      <c r="H35" s="628"/>
      <c r="I35" s="750"/>
      <c r="J35" s="628"/>
      <c r="K35" s="629"/>
      <c r="U35" s="561"/>
      <c r="V35" s="561">
        <v>11</v>
      </c>
    </row>
    <row customHeight="1" ht="71.25">
      <c r="A36" s="561"/>
      <c r="B36" s="561" t="s">
        <v>957</v>
      </c>
      <c r="C36" s="582"/>
      <c r="D36" s="748">
        <v>3</v>
      </c>
      <c r="E36" s="749" t="s">
        <v>958</v>
      </c>
      <c r="F36" s="751" t="s">
        <v>309</v>
      </c>
      <c r="G36" s="870" t="s">
        <v>959</v>
      </c>
      <c r="H36" s="869" t="s">
        <v>309</v>
      </c>
      <c r="I36" s="580" t="s">
        <v>959</v>
      </c>
      <c r="J36" s="747" t="s">
        <v>309</v>
      </c>
      <c r="K36" s="345" t="s">
        <v>960</v>
      </c>
      <c r="V36" s="561">
        <v>68</v>
      </c>
    </row>
    <row customHeight="1" ht="11.549999999999999">
      <c r="A37" s="561"/>
      <c r="C37" s="561"/>
      <c r="D37" s="403"/>
      <c r="E37" s="636" t="s">
        <v>961</v>
      </c>
      <c r="F37" s="628"/>
      <c r="G37" s="750"/>
      <c r="H37" s="750"/>
      <c r="I37" s="750"/>
      <c r="J37" s="750"/>
      <c r="K37" s="629"/>
      <c r="U37" s="561"/>
      <c r="V37" s="561">
        <v>11</v>
      </c>
    </row>
    <row customHeight="1" ht="71.25">
      <c r="A38" s="561"/>
      <c r="B38" s="561" t="s">
        <v>962</v>
      </c>
      <c r="C38" s="582"/>
      <c r="D38" s="748">
        <v>4</v>
      </c>
      <c r="E38" s="749" t="s">
        <v>963</v>
      </c>
      <c r="F38" s="751" t="s">
        <v>309</v>
      </c>
      <c r="G38" s="870" t="s">
        <v>959</v>
      </c>
      <c r="H38" s="871" t="s">
        <v>309</v>
      </c>
      <c r="I38" s="580" t="s">
        <v>959</v>
      </c>
      <c r="J38" s="577" t="s">
        <v>309</v>
      </c>
      <c r="K38" s="735" t="s">
        <v>964</v>
      </c>
      <c r="V38" s="561">
        <v>68</v>
      </c>
    </row>
    <row customHeight="1" ht="11.549999999999999">
      <c r="A39" s="561"/>
      <c r="C39" s="561"/>
      <c r="D39" s="403"/>
      <c r="E39" s="636" t="s">
        <v>965</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8D8D6-D645-6E3C-592E-D6F05E8BC55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9"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966</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966</v>
      </c>
      <c r="H9" s="2231" t="s">
        <v>967</v>
      </c>
      <c r="I9" s="2183" t="s">
        <v>968</v>
      </c>
      <c r="J9" s="2183" t="s">
        <v>969</v>
      </c>
      <c r="K9" s="2183" t="s">
        <v>970</v>
      </c>
      <c r="L9" s="2183" t="s">
        <v>971</v>
      </c>
      <c r="M9" s="2183" t="s">
        <v>972</v>
      </c>
      <c r="N9" s="2265" t="s">
        <v>973</v>
      </c>
      <c r="O9" s="2265"/>
      <c r="P9" s="2265"/>
      <c r="Q9" s="2455" t="s">
        <v>974</v>
      </c>
      <c r="R9" s="2456"/>
      <c r="S9" s="2456"/>
      <c r="T9" s="2457"/>
      <c r="U9" s="2455" t="s">
        <v>975</v>
      </c>
      <c r="V9" s="2456"/>
      <c r="W9" s="2456"/>
      <c r="X9" s="2457"/>
      <c r="Y9" s="2157" t="s">
        <v>976</v>
      </c>
      <c r="Z9" s="2158"/>
      <c r="AA9" s="2158"/>
      <c r="AB9" s="2159"/>
      <c r="AE9" s="814">
        <v>41</v>
      </c>
    </row>
    <row customHeight="1" ht="43.050000000000004">
      <c r="A10" s="961"/>
      <c r="B10" s="961"/>
      <c r="C10" s="961"/>
      <c r="F10" s="2231"/>
      <c r="G10" s="2231"/>
      <c r="H10" s="2288"/>
      <c r="I10" s="2231"/>
      <c r="J10" s="2231"/>
      <c r="K10" s="2231"/>
      <c r="L10" s="2231"/>
      <c r="M10" s="2231"/>
      <c r="N10" s="959" t="s">
        <v>977</v>
      </c>
      <c r="O10" s="959" t="s">
        <v>978</v>
      </c>
      <c r="P10" s="960" t="s">
        <v>979</v>
      </c>
      <c r="Q10" s="971" t="s">
        <v>88</v>
      </c>
      <c r="R10" s="971" t="s">
        <v>980</v>
      </c>
      <c r="S10" s="971" t="s">
        <v>981</v>
      </c>
      <c r="T10" s="972" t="s">
        <v>982</v>
      </c>
      <c r="U10" s="971" t="s">
        <v>88</v>
      </c>
      <c r="V10" s="971" t="s">
        <v>983</v>
      </c>
      <c r="W10" s="971" t="s">
        <v>981</v>
      </c>
      <c r="X10" s="972" t="s">
        <v>982</v>
      </c>
      <c r="Y10" s="357" t="s">
        <v>984</v>
      </c>
      <c r="Z10" s="2157" t="s">
        <v>87</v>
      </c>
      <c r="AA10" s="2159"/>
      <c r="AB10" s="1105" t="s">
        <v>985</v>
      </c>
      <c r="AE10" s="814">
        <v>41</v>
      </c>
    </row>
    <row s="2849"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986</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987</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994DE-38E3-4CCA-7EE2-08B688913CEA}"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988</v>
      </c>
      <c r="G9" s="2465" t="s">
        <v>989</v>
      </c>
      <c r="H9" s="2466"/>
      <c r="I9" s="2183" t="s">
        <v>990</v>
      </c>
      <c r="J9" s="2183"/>
      <c r="K9" s="2183" t="s">
        <v>991</v>
      </c>
      <c r="L9" s="2183"/>
      <c r="M9" s="2183"/>
      <c r="N9" s="2183"/>
      <c r="O9" s="2183"/>
      <c r="P9" s="2183"/>
      <c r="Q9" s="2183"/>
      <c r="R9" s="2183"/>
      <c r="S9" s="2183"/>
      <c r="T9" s="2183"/>
      <c r="U9" s="2183"/>
      <c r="V9" s="2183"/>
      <c r="W9" s="2183"/>
      <c r="X9" s="2183"/>
      <c r="Y9" s="2183"/>
      <c r="Z9" s="2248" t="s">
        <v>992</v>
      </c>
      <c r="AA9" s="2249"/>
      <c r="AB9" s="2183" t="s">
        <v>993</v>
      </c>
      <c r="AC9" s="2183"/>
      <c r="AD9" s="2183"/>
      <c r="AE9" s="2183"/>
      <c r="AF9" s="2231" t="s">
        <v>994</v>
      </c>
      <c r="AG9" s="2183" t="s">
        <v>995</v>
      </c>
      <c r="AH9" s="2183"/>
      <c r="AI9" s="2231" t="s">
        <v>996</v>
      </c>
      <c r="AJ9" s="2183" t="s">
        <v>997</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998</v>
      </c>
      <c r="L10" s="2157" t="s">
        <v>999</v>
      </c>
      <c r="M10" s="2159"/>
      <c r="N10" s="2183" t="s">
        <v>1000</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1001</v>
      </c>
      <c r="M11" s="2231" t="s">
        <v>1002</v>
      </c>
      <c r="N11" s="2183" t="s">
        <v>1003</v>
      </c>
      <c r="O11" s="2183"/>
      <c r="P11" s="2474" t="s">
        <v>984</v>
      </c>
      <c r="Q11" s="2474" t="s">
        <v>1004</v>
      </c>
      <c r="R11" s="2474" t="s">
        <v>1005</v>
      </c>
      <c r="S11" s="2474" t="s">
        <v>1006</v>
      </c>
      <c r="T11" s="2474"/>
      <c r="U11" s="2474"/>
      <c r="V11" s="2474"/>
      <c r="W11" s="2474"/>
      <c r="X11" s="2474"/>
      <c r="Y11" s="2474"/>
      <c r="Z11" s="2250"/>
      <c r="AA11" s="2251"/>
      <c r="AB11" s="2183" t="s">
        <v>1007</v>
      </c>
      <c r="AC11" s="2183"/>
      <c r="AD11" s="2157" t="s">
        <v>1008</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1009</v>
      </c>
      <c r="K12" s="2183"/>
      <c r="L12" s="2288"/>
      <c r="M12" s="2288"/>
      <c r="N12" s="2183"/>
      <c r="O12" s="2183"/>
      <c r="P12" s="2474"/>
      <c r="Q12" s="2474"/>
      <c r="R12" s="2474"/>
      <c r="S12" s="1190" t="s">
        <v>85</v>
      </c>
      <c r="T12" s="1190" t="s">
        <v>86</v>
      </c>
      <c r="U12" s="1190" t="s">
        <v>84</v>
      </c>
      <c r="V12" s="1190" t="s">
        <v>1010</v>
      </c>
      <c r="W12" s="1190" t="s">
        <v>84</v>
      </c>
      <c r="X12" s="1190" t="s">
        <v>1011</v>
      </c>
      <c r="Y12" s="1190" t="s">
        <v>1012</v>
      </c>
      <c r="Z12" s="2256"/>
      <c r="AA12" s="2257"/>
      <c r="AB12" s="1197" t="s">
        <v>1013</v>
      </c>
      <c r="AC12" s="1197" t="s">
        <v>1014</v>
      </c>
      <c r="AD12" s="1197" t="s">
        <v>1013</v>
      </c>
      <c r="AE12" s="1197" t="s">
        <v>1014</v>
      </c>
      <c r="AF12" s="2288"/>
      <c r="AG12" s="1210" t="s">
        <v>1015</v>
      </c>
      <c r="AH12" s="1210" t="s">
        <v>1016</v>
      </c>
      <c r="AI12" s="2288"/>
      <c r="AJ12" s="1210" t="s">
        <v>1015</v>
      </c>
      <c r="AK12" s="1210" t="s">
        <v>1016</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1017</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9478C-A7B4-593C-AF05-48A84830D14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9"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1018</v>
      </c>
      <c r="H10" s="2482" t="s">
        <v>1019</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1020</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1021</v>
      </c>
      <c r="G14" s="2477" t="s">
        <v>1022</v>
      </c>
      <c r="H14" s="2477"/>
      <c r="I14" s="2477"/>
      <c r="J14" s="2477"/>
      <c r="K14" s="1290"/>
      <c r="W14" s="1211">
        <v>11</v>
      </c>
    </row>
    <row customHeight="1" ht="11.549999999999999">
      <c r="F15" s="1286">
        <v>1</v>
      </c>
      <c r="G15" s="746" t="s">
        <v>1023</v>
      </c>
      <c r="H15" s="1292">
        <f>SUM(I15:J15)</f>
        <v>0</v>
      </c>
      <c r="I15" s="1292">
        <f>SUM(I16:I27)</f>
        <v>0</v>
      </c>
      <c r="J15" s="1281"/>
      <c r="K15" s="1290"/>
      <c r="W15" s="1211">
        <v>11</v>
      </c>
    </row>
    <row customHeight="1" ht="24">
      <c r="F16" s="1286" t="s">
        <v>1024</v>
      </c>
      <c r="G16" s="1293" t="s">
        <v>1025</v>
      </c>
      <c r="H16" s="1292">
        <f>SUM(I16:J16)</f>
        <v>0</v>
      </c>
      <c r="I16" s="1291"/>
      <c r="J16" s="1281"/>
      <c r="K16" s="1290"/>
      <c r="W16" s="1211">
        <v>23</v>
      </c>
    </row>
    <row customHeight="1" ht="24">
      <c r="F17" s="1286" t="s">
        <v>1026</v>
      </c>
      <c r="G17" s="1293" t="s">
        <v>1027</v>
      </c>
      <c r="H17" s="1292">
        <f>SUM(I17:J17)</f>
        <v>0</v>
      </c>
      <c r="I17" s="1291"/>
      <c r="J17" s="1281"/>
      <c r="K17" s="1290"/>
      <c r="W17" s="1211">
        <v>23</v>
      </c>
    </row>
    <row customHeight="1" ht="35.699999999999996">
      <c r="F18" s="1286" t="s">
        <v>1028</v>
      </c>
      <c r="G18" s="1293" t="s">
        <v>1029</v>
      </c>
      <c r="H18" s="1292">
        <f>SUM(I18:J18)</f>
        <v>0</v>
      </c>
      <c r="I18" s="1291"/>
      <c r="J18" s="1281"/>
      <c r="K18" s="1290"/>
      <c r="W18" s="1211">
        <v>34</v>
      </c>
    </row>
    <row customHeight="1" ht="35.699999999999996">
      <c r="F19" s="1286" t="s">
        <v>1030</v>
      </c>
      <c r="G19" s="1293" t="s">
        <v>1031</v>
      </c>
      <c r="H19" s="1292">
        <f>SUM(I19:J19)</f>
        <v>0</v>
      </c>
      <c r="I19" s="1291"/>
      <c r="J19" s="1281"/>
      <c r="K19" s="1290"/>
      <c r="W19" s="1211">
        <v>34</v>
      </c>
    </row>
    <row customHeight="1" ht="48.29999999999999">
      <c r="F20" s="1286" t="s">
        <v>1032</v>
      </c>
      <c r="G20" s="1293" t="s">
        <v>1033</v>
      </c>
      <c r="H20" s="1292">
        <f>SUM(I20:J20)</f>
        <v>0</v>
      </c>
      <c r="I20" s="1291"/>
      <c r="J20" s="1281"/>
      <c r="K20" s="1290"/>
      <c r="W20" s="1211">
        <v>46</v>
      </c>
    </row>
    <row customHeight="1" ht="35.699999999999996">
      <c r="F21" s="1286" t="s">
        <v>1034</v>
      </c>
      <c r="G21" s="1293" t="s">
        <v>1035</v>
      </c>
      <c r="H21" s="1292">
        <f>SUM(I21:J21)</f>
        <v>0</v>
      </c>
      <c r="I21" s="1291"/>
      <c r="J21" s="1281"/>
      <c r="K21" s="1290"/>
      <c r="W21" s="1211">
        <v>34</v>
      </c>
    </row>
    <row customHeight="1" ht="35.699999999999996">
      <c r="F22" s="1286" t="s">
        <v>1036</v>
      </c>
      <c r="G22" s="1293" t="s">
        <v>1037</v>
      </c>
      <c r="H22" s="1292">
        <f>SUM(I22:J22)</f>
        <v>0</v>
      </c>
      <c r="I22" s="1291"/>
      <c r="J22" s="1281"/>
      <c r="K22" s="1290"/>
      <c r="W22" s="1211">
        <v>34</v>
      </c>
    </row>
    <row customHeight="1" ht="24">
      <c r="F23" s="1286" t="s">
        <v>1038</v>
      </c>
      <c r="G23" s="1293" t="s">
        <v>1039</v>
      </c>
      <c r="H23" s="1292">
        <f>SUM(I23:J23)</f>
        <v>0</v>
      </c>
      <c r="I23" s="1291"/>
      <c r="J23" s="1281"/>
      <c r="K23" s="1290"/>
      <c r="W23" s="1211">
        <v>23</v>
      </c>
    </row>
    <row customHeight="1" ht="24">
      <c r="F24" s="1286" t="s">
        <v>1040</v>
      </c>
      <c r="G24" s="1293" t="s">
        <v>1041</v>
      </c>
      <c r="H24" s="1292">
        <f>SUM(I24:J24)</f>
        <v>0</v>
      </c>
      <c r="I24" s="1291"/>
      <c r="J24" s="1281"/>
      <c r="K24" s="1290"/>
      <c r="W24" s="1211">
        <v>23</v>
      </c>
    </row>
    <row customHeight="1" ht="35.699999999999996">
      <c r="F25" s="1286" t="s">
        <v>1042</v>
      </c>
      <c r="G25" s="1293" t="s">
        <v>1043</v>
      </c>
      <c r="H25" s="1292">
        <f>SUM(I25:J25)</f>
        <v>0</v>
      </c>
      <c r="I25" s="1291"/>
      <c r="J25" s="1281"/>
      <c r="K25" s="1290"/>
      <c r="W25" s="1211">
        <v>34</v>
      </c>
    </row>
    <row customHeight="1" ht="35.699999999999996">
      <c r="F26" s="1286" t="s">
        <v>1044</v>
      </c>
      <c r="G26" s="1293" t="s">
        <v>1045</v>
      </c>
      <c r="H26" s="1292">
        <f>SUM(I26:J26)</f>
        <v>0</v>
      </c>
      <c r="I26" s="1291"/>
      <c r="J26" s="1281"/>
      <c r="K26" s="1290"/>
      <c r="W26" s="1211">
        <v>34</v>
      </c>
    </row>
    <row customHeight="1" ht="11.549999999999999">
      <c r="F27" s="1286" t="s">
        <v>1046</v>
      </c>
      <c r="G27" s="1293" t="s">
        <v>1047</v>
      </c>
      <c r="H27" s="1292">
        <f>SUM(I27:J27)</f>
        <v>0</v>
      </c>
      <c r="I27" s="1291"/>
      <c r="J27" s="1281"/>
      <c r="K27" s="1290"/>
      <c r="W27" s="1211">
        <v>11</v>
      </c>
    </row>
    <row customHeight="1" ht="11.549999999999999">
      <c r="F28" s="1286">
        <v>2</v>
      </c>
      <c r="G28" s="746" t="s">
        <v>1048</v>
      </c>
      <c r="H28" s="1292">
        <f>SUM(I28:J28)</f>
        <v>0</v>
      </c>
      <c r="I28" s="1292">
        <f>SUM(I29:I31)</f>
        <v>0</v>
      </c>
      <c r="J28" s="1281"/>
      <c r="K28" s="1290"/>
      <c r="W28" s="1211">
        <v>11</v>
      </c>
    </row>
    <row customHeight="1" ht="11.549999999999999">
      <c r="F29" s="1286" t="s">
        <v>711</v>
      </c>
      <c r="G29" s="1293" t="s">
        <v>1049</v>
      </c>
      <c r="H29" s="1292">
        <f>SUM(I29:J29)</f>
        <v>0</v>
      </c>
      <c r="I29" s="1291"/>
      <c r="J29" s="1281"/>
      <c r="K29" s="1290"/>
      <c r="W29" s="1211">
        <v>11</v>
      </c>
    </row>
    <row customHeight="1" ht="11.549999999999999">
      <c r="F30" s="1286" t="s">
        <v>310</v>
      </c>
      <c r="G30" s="1293" t="s">
        <v>1050</v>
      </c>
      <c r="H30" s="1292">
        <f>SUM(I30:J30)</f>
        <v>0</v>
      </c>
      <c r="I30" s="1291"/>
      <c r="J30" s="1281"/>
      <c r="K30" s="1290"/>
      <c r="W30" s="1211">
        <v>11</v>
      </c>
    </row>
    <row customHeight="1" ht="11.549999999999999">
      <c r="F31" s="1286" t="s">
        <v>313</v>
      </c>
      <c r="G31" s="1293" t="s">
        <v>1051</v>
      </c>
      <c r="H31" s="1292">
        <f>SUM(I31:J31)</f>
        <v>0</v>
      </c>
      <c r="I31" s="1291"/>
      <c r="J31" s="1281"/>
      <c r="K31" s="1290"/>
      <c r="W31" s="1211">
        <v>11</v>
      </c>
    </row>
    <row customHeight="1" ht="11.549999999999999">
      <c r="F32" s="1286">
        <v>3</v>
      </c>
      <c r="G32" s="746" t="s">
        <v>1052</v>
      </c>
      <c r="H32" s="1292">
        <f>SUM(I32:J32)</f>
        <v>0</v>
      </c>
      <c r="I32" s="1292">
        <f>SUM(I33:I34)</f>
        <v>0</v>
      </c>
      <c r="J32" s="1281"/>
      <c r="K32" s="1290"/>
      <c r="W32" s="1211">
        <v>11</v>
      </c>
    </row>
    <row customHeight="1" ht="48.29999999999999">
      <c r="F33" s="1286" t="s">
        <v>327</v>
      </c>
      <c r="G33" s="1293" t="s">
        <v>1053</v>
      </c>
      <c r="H33" s="1292">
        <f>SUM(I33:J33)</f>
        <v>0</v>
      </c>
      <c r="I33" s="1291"/>
      <c r="J33" s="1281"/>
      <c r="K33" s="1290"/>
      <c r="W33" s="1211">
        <v>46</v>
      </c>
    </row>
    <row customHeight="1" ht="11.549999999999999">
      <c r="F34" s="1286" t="s">
        <v>335</v>
      </c>
      <c r="G34" s="1293" t="s">
        <v>1054</v>
      </c>
      <c r="H34" s="1292">
        <f>SUM(I34:J34)</f>
        <v>0</v>
      </c>
      <c r="I34" s="1291"/>
      <c r="J34" s="1281"/>
      <c r="K34" s="1290"/>
      <c r="W34" s="1211">
        <v>11</v>
      </c>
    </row>
    <row customHeight="1" ht="11.549999999999999">
      <c r="F35" s="1286">
        <v>4</v>
      </c>
      <c r="G35" s="746" t="s">
        <v>1055</v>
      </c>
      <c r="H35" s="1292">
        <f>SUM(I35:J35)</f>
        <v>0</v>
      </c>
      <c r="I35" s="1291"/>
      <c r="J35" s="1281"/>
      <c r="K35" s="1290"/>
      <c r="W35" s="1211">
        <v>11</v>
      </c>
    </row>
    <row customHeight="1" ht="11.549999999999999">
      <c r="F36" s="1286"/>
      <c r="G36" s="749" t="s">
        <v>1056</v>
      </c>
      <c r="H36" s="1292">
        <f>SUM(I36:J36)</f>
        <v>0</v>
      </c>
      <c r="I36" s="1292">
        <f>SUM(I15,I28,I32,I35)</f>
        <v>0</v>
      </c>
      <c r="J36" s="1281"/>
      <c r="K36" s="1290"/>
      <c r="W36" s="1211">
        <v>11</v>
      </c>
    </row>
    <row customHeight="1" ht="29.25">
      <c r="F37" s="1287" t="s">
        <v>1057</v>
      </c>
      <c r="G37" s="2478" t="s">
        <v>1058</v>
      </c>
      <c r="H37" s="2478"/>
      <c r="I37" s="2478"/>
      <c r="J37" s="2478"/>
      <c r="K37" s="1290"/>
      <c r="W37" s="1211">
        <v>28</v>
      </c>
    </row>
    <row customHeight="1" ht="24">
      <c r="F38" s="1286" t="s">
        <v>114</v>
      </c>
      <c r="G38" s="746" t="s">
        <v>1059</v>
      </c>
      <c r="H38" s="1292">
        <f>SUM(I38:J38)</f>
        <v>0</v>
      </c>
      <c r="I38" s="1292">
        <f>SUM(I39,I44,I47)</f>
        <v>0</v>
      </c>
      <c r="J38" s="1281"/>
      <c r="K38" s="1290"/>
      <c r="W38" s="1211">
        <v>23</v>
      </c>
    </row>
    <row customHeight="1" ht="11.549999999999999">
      <c r="F39" s="1286" t="s">
        <v>1024</v>
      </c>
      <c r="G39" s="1293" t="s">
        <v>1023</v>
      </c>
      <c r="H39" s="1292">
        <f>SUM(I39:J39)</f>
        <v>0</v>
      </c>
      <c r="I39" s="1292">
        <f>SUM(I40:I43)</f>
        <v>0</v>
      </c>
      <c r="J39" s="1281"/>
      <c r="K39" s="1290"/>
      <c r="W39" s="1211">
        <v>11</v>
      </c>
    </row>
    <row customHeight="1" ht="24">
      <c r="F40" s="1286" t="s">
        <v>1060</v>
      </c>
      <c r="G40" s="1294" t="s">
        <v>1061</v>
      </c>
      <c r="H40" s="1292">
        <f>SUM(I40:J40)</f>
        <v>0</v>
      </c>
      <c r="I40" s="1291"/>
      <c r="J40" s="1281"/>
      <c r="K40" s="1290"/>
      <c r="W40" s="1211">
        <v>23</v>
      </c>
    </row>
    <row customHeight="1" ht="11.549999999999999">
      <c r="F41" s="1286" t="s">
        <v>1062</v>
      </c>
      <c r="G41" s="1294" t="s">
        <v>1063</v>
      </c>
      <c r="H41" s="1292">
        <f>SUM(I41:J41)</f>
        <v>0</v>
      </c>
      <c r="I41" s="1291"/>
      <c r="J41" s="1281"/>
      <c r="K41" s="1290"/>
      <c r="W41" s="1211">
        <v>11</v>
      </c>
    </row>
    <row customHeight="1" ht="11.549999999999999">
      <c r="F42" s="1286" t="s">
        <v>1064</v>
      </c>
      <c r="G42" s="1294" t="s">
        <v>1065</v>
      </c>
      <c r="H42" s="1292">
        <f>SUM(I42:J42)</f>
        <v>0</v>
      </c>
      <c r="I42" s="1291"/>
      <c r="J42" s="1281"/>
      <c r="K42" s="1290"/>
      <c r="W42" s="1211">
        <v>11</v>
      </c>
    </row>
    <row customHeight="1" ht="35.699999999999996">
      <c r="F43" s="1286" t="s">
        <v>1066</v>
      </c>
      <c r="G43" s="1294" t="s">
        <v>1067</v>
      </c>
      <c r="H43" s="1292">
        <f>SUM(I43:J43)</f>
        <v>0</v>
      </c>
      <c r="I43" s="1291"/>
      <c r="J43" s="1281"/>
      <c r="K43" s="1290"/>
      <c r="W43" s="1211">
        <v>34</v>
      </c>
    </row>
    <row customHeight="1" ht="11.549999999999999">
      <c r="F44" s="1286" t="s">
        <v>1026</v>
      </c>
      <c r="G44" s="1293" t="s">
        <v>1052</v>
      </c>
      <c r="H44" s="1292">
        <f>SUM(I44:J44)</f>
        <v>0</v>
      </c>
      <c r="I44" s="1292">
        <f>SUM(I45:I46)</f>
        <v>0</v>
      </c>
      <c r="J44" s="1281"/>
      <c r="K44" s="1290"/>
      <c r="W44" s="1211">
        <v>11</v>
      </c>
    </row>
    <row customHeight="1" ht="48.29999999999999">
      <c r="F45" s="1286" t="s">
        <v>1068</v>
      </c>
      <c r="G45" s="1294" t="s">
        <v>1053</v>
      </c>
      <c r="H45" s="1292">
        <f>SUM(I45:J45)</f>
        <v>0</v>
      </c>
      <c r="I45" s="1291"/>
      <c r="J45" s="1281"/>
      <c r="K45" s="1290"/>
      <c r="W45" s="1211">
        <v>46</v>
      </c>
    </row>
    <row customHeight="1" ht="11.549999999999999">
      <c r="F46" s="1286" t="s">
        <v>1069</v>
      </c>
      <c r="G46" s="1294" t="s">
        <v>1054</v>
      </c>
      <c r="H46" s="1292">
        <f>SUM(I46:J46)</f>
        <v>0</v>
      </c>
      <c r="I46" s="1291"/>
      <c r="J46" s="1281"/>
      <c r="K46" s="1290"/>
      <c r="W46" s="1211">
        <v>11</v>
      </c>
    </row>
    <row customHeight="1" ht="11.549999999999999">
      <c r="F47" s="1286" t="s">
        <v>1028</v>
      </c>
      <c r="G47" s="1293" t="s">
        <v>1070</v>
      </c>
      <c r="H47" s="1292">
        <f>SUM(I47:J47)</f>
        <v>0</v>
      </c>
      <c r="I47" s="1291"/>
      <c r="J47" s="1281"/>
      <c r="K47" s="1290"/>
      <c r="W47" s="1211">
        <v>11</v>
      </c>
    </row>
    <row customHeight="1" ht="24">
      <c r="F48" s="1286" t="s">
        <v>101</v>
      </c>
      <c r="G48" s="746" t="s">
        <v>1071</v>
      </c>
      <c r="H48" s="1292">
        <f>SUM(I48:J48)</f>
        <v>0</v>
      </c>
      <c r="I48" s="1292">
        <f>SUM(I49,I54,I57)</f>
        <v>0</v>
      </c>
      <c r="J48" s="1281"/>
      <c r="K48" s="1290"/>
      <c r="W48" s="1211">
        <v>23</v>
      </c>
    </row>
    <row customHeight="1" ht="11.549999999999999">
      <c r="F49" s="1286" t="s">
        <v>711</v>
      </c>
      <c r="G49" s="1293" t="s">
        <v>1023</v>
      </c>
      <c r="H49" s="1292">
        <f>SUM(I49:J49)</f>
        <v>0</v>
      </c>
      <c r="I49" s="1292">
        <f>SUM(I50:I53)</f>
        <v>0</v>
      </c>
      <c r="J49" s="1281"/>
      <c r="K49" s="1290"/>
      <c r="W49" s="1211">
        <v>11</v>
      </c>
    </row>
    <row customHeight="1" ht="24">
      <c r="F50" s="1286" t="s">
        <v>714</v>
      </c>
      <c r="G50" s="1294" t="s">
        <v>1061</v>
      </c>
      <c r="H50" s="1292">
        <f>SUM(I50:J50)</f>
        <v>0</v>
      </c>
      <c r="I50" s="1291"/>
      <c r="J50" s="1281"/>
      <c r="K50" s="1290"/>
      <c r="W50" s="1211">
        <v>23</v>
      </c>
    </row>
    <row customHeight="1" ht="11.549999999999999">
      <c r="F51" s="1286" t="s">
        <v>717</v>
      </c>
      <c r="G51" s="1294" t="s">
        <v>1063</v>
      </c>
      <c r="H51" s="1292">
        <f>SUM(I51:J51)</f>
        <v>0</v>
      </c>
      <c r="I51" s="1291"/>
      <c r="J51" s="1281"/>
      <c r="K51" s="1290"/>
      <c r="W51" s="1211">
        <v>11</v>
      </c>
    </row>
    <row customHeight="1" ht="11.549999999999999">
      <c r="F52" s="1286" t="s">
        <v>1072</v>
      </c>
      <c r="G52" s="1294" t="s">
        <v>1065</v>
      </c>
      <c r="H52" s="1292">
        <f>SUM(I52:J52)</f>
        <v>0</v>
      </c>
      <c r="I52" s="1291"/>
      <c r="J52" s="1281"/>
      <c r="K52" s="1290"/>
      <c r="W52" s="1211">
        <v>11</v>
      </c>
    </row>
    <row customHeight="1" ht="35.699999999999996">
      <c r="F53" s="1286" t="s">
        <v>1073</v>
      </c>
      <c r="G53" s="1294" t="s">
        <v>1067</v>
      </c>
      <c r="H53" s="1292">
        <f>SUM(I53:J53)</f>
        <v>0</v>
      </c>
      <c r="I53" s="1291"/>
      <c r="J53" s="1281"/>
      <c r="K53" s="1290"/>
      <c r="W53" s="1211">
        <v>34</v>
      </c>
    </row>
    <row customHeight="1" ht="11.549999999999999">
      <c r="F54" s="1286" t="s">
        <v>310</v>
      </c>
      <c r="G54" s="1293" t="s">
        <v>1052</v>
      </c>
      <c r="H54" s="1292">
        <f>SUM(I54:J54)</f>
        <v>0</v>
      </c>
      <c r="I54" s="1292">
        <f>SUM(I55:I56)</f>
        <v>0</v>
      </c>
      <c r="J54" s="1281"/>
      <c r="K54" s="1290"/>
      <c r="W54" s="1211">
        <v>11</v>
      </c>
    </row>
    <row customHeight="1" ht="48.29999999999999">
      <c r="F55" s="1286" t="s">
        <v>721</v>
      </c>
      <c r="G55" s="1294" t="s">
        <v>1053</v>
      </c>
      <c r="H55" s="1292">
        <f>SUM(I55:J55)</f>
        <v>0</v>
      </c>
      <c r="I55" s="1291"/>
      <c r="J55" s="1281"/>
      <c r="K55" s="1290"/>
      <c r="W55" s="1211">
        <v>46</v>
      </c>
    </row>
    <row customHeight="1" ht="11.549999999999999">
      <c r="F56" s="1286" t="s">
        <v>723</v>
      </c>
      <c r="G56" s="1294" t="s">
        <v>1054</v>
      </c>
      <c r="H56" s="1292">
        <f>SUM(I56:J56)</f>
        <v>0</v>
      </c>
      <c r="I56" s="1291"/>
      <c r="J56" s="1281"/>
      <c r="K56" s="1290"/>
      <c r="W56" s="1211">
        <v>11</v>
      </c>
    </row>
    <row customHeight="1" ht="11.549999999999999">
      <c r="F57" s="1286" t="s">
        <v>313</v>
      </c>
      <c r="G57" s="1293" t="s">
        <v>1070</v>
      </c>
      <c r="H57" s="1292">
        <f>SUM(I57:J57)</f>
        <v>0</v>
      </c>
      <c r="I57" s="1291"/>
      <c r="J57" s="1281"/>
      <c r="K57" s="1290"/>
      <c r="W57" s="1211">
        <v>11</v>
      </c>
    </row>
    <row customHeight="1" ht="11.549999999999999">
      <c r="F58" s="1286"/>
      <c r="G58" s="1295" t="s">
        <v>1056</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AC627-783A-53E6-E2F2-BF7DDA49B30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4" width="4.7109375" hidden="1" customWidth="1"/>
    <col min="2" max="2" style="4427" width="4.7109375" hidden="1" customWidth="1"/>
    <col min="3" max="4" style="4424" width="4.7109375" hidden="1" customWidth="1"/>
    <col min="5" max="5" style="4424" width="3.00390625" customWidth="1"/>
    <col min="6" max="6" style="4424" width="6.00390625" customWidth="1"/>
    <col min="7" max="7" style="4424" width="18.00390625" customWidth="1"/>
    <col min="8" max="8" style="4424" width="27.00390625" customWidth="1"/>
    <col min="9" max="9" style="4424" width="18.00390625" customWidth="1"/>
    <col min="10" max="14" style="4424" width="0.8515625" hidden="1" customWidth="1"/>
    <col min="15" max="28" style="4424" width="21.7109375" hidden="1" customWidth="1"/>
    <col min="29" max="71" style="4424" width="0.8515625" hidden="1" customWidth="1"/>
    <col min="72" max="79" style="4424" width="21.7109375" hidden="1" customWidth="1"/>
    <col min="80" max="81" style="4424" width="29.140625" hidden="1" customWidth="1"/>
    <col min="82" max="89" style="4424" width="21.7109375" hidden="1" customWidth="1"/>
    <col min="90" max="102" style="4424" width="0.7109375" hidden="1" customWidth="1"/>
    <col min="103" max="114" style="4424" width="21.7109375" customWidth="1"/>
    <col min="115" max="128" style="4424" width="0.7109375" customWidth="1"/>
    <col min="129" max="178" style="4424" width="0.7109375" hidden="1" customWidth="1"/>
    <col min="179" max="179" style="4424" width="0.140625" customWidth="1"/>
    <col min="180" max="184" style="4424" width="8.00390625" customWidth="1"/>
    <col min="185" max="185" style="4424" width="9.140625" hidden="1"/>
  </cols>
  <sheetData>
    <row s="4359" customFormat="1" customHeight="1" ht="12" hidden="1">
      <c r="B1" s="979"/>
      <c r="C1" s="980"/>
      <c r="D1" s="980"/>
      <c r="GC1" s="978" t="s">
        <v>14</v>
      </c>
    </row>
    <row s="4359"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9"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8"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4"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4" customFormat="1" customHeight="1" ht="11.25" hidden="1">
      <c r="B8" s="990"/>
      <c r="F8" s="1112"/>
      <c r="G8" s="819"/>
      <c r="H8" s="416"/>
      <c r="I8" s="416"/>
      <c r="J8" s="416"/>
      <c r="K8" s="416"/>
      <c r="L8" s="416"/>
      <c r="M8" s="1112"/>
      <c r="N8" s="1112"/>
      <c r="O8" s="2506" t="s">
        <v>1074</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1075</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4"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4"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1076</v>
      </c>
      <c r="H11" s="2493" t="s">
        <v>1077</v>
      </c>
      <c r="I11" s="2493" t="s">
        <v>1078</v>
      </c>
      <c r="J11" s="2494"/>
      <c r="K11" s="2494"/>
      <c r="L11" s="2494"/>
      <c r="M11" s="2494"/>
      <c r="N11" s="2494"/>
      <c r="O11" s="2265" t="s">
        <v>1079</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1079</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1079</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1080</v>
      </c>
      <c r="P12" s="2265"/>
      <c r="Q12" s="2265"/>
      <c r="R12" s="2265"/>
      <c r="S12" s="2265" t="s">
        <v>1081</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1082</v>
      </c>
      <c r="BU12" s="2443"/>
      <c r="BV12" s="2443"/>
      <c r="BW12" s="2489"/>
      <c r="BX12" s="2442" t="s">
        <v>1083</v>
      </c>
      <c r="BY12" s="2443"/>
      <c r="BZ12" s="2443"/>
      <c r="CA12" s="2489"/>
      <c r="CB12" s="2442" t="s">
        <v>1084</v>
      </c>
      <c r="CC12" s="2489"/>
      <c r="CD12" s="2442" t="s">
        <v>1085</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1086</v>
      </c>
      <c r="CZ12" s="2443"/>
      <c r="DA12" s="2443"/>
      <c r="DB12" s="2443"/>
      <c r="DC12" s="2443"/>
      <c r="DD12" s="2489"/>
      <c r="DE12" s="2442" t="s">
        <v>1087</v>
      </c>
      <c r="DF12" s="2489"/>
      <c r="DG12" s="2442" t="s">
        <v>1085</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1088</v>
      </c>
      <c r="P13" s="2265"/>
      <c r="Q13" s="2265"/>
      <c r="R13" s="2265"/>
      <c r="S13" s="2392" t="s">
        <v>1089</v>
      </c>
      <c r="T13" s="2444"/>
      <c r="U13" s="2183" t="s">
        <v>1090</v>
      </c>
      <c r="V13" s="2183"/>
      <c r="W13" s="2183"/>
      <c r="X13" s="2183"/>
      <c r="Y13" s="2183" t="s">
        <v>1091</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1092</v>
      </c>
      <c r="BU13" s="2444"/>
      <c r="BV13" s="2392" t="s">
        <v>1093</v>
      </c>
      <c r="BW13" s="2444"/>
      <c r="BX13" s="2392" t="s">
        <v>1094</v>
      </c>
      <c r="BY13" s="2444"/>
      <c r="BZ13" s="2392" t="s">
        <v>1095</v>
      </c>
      <c r="CA13" s="2444"/>
      <c r="CB13" s="2392" t="s">
        <v>1096</v>
      </c>
      <c r="CC13" s="2444"/>
      <c r="CD13" s="2392" t="s">
        <v>1097</v>
      </c>
      <c r="CE13" s="2444"/>
      <c r="CF13" s="2392" t="s">
        <v>1098</v>
      </c>
      <c r="CG13" s="2444"/>
      <c r="CH13" s="2442" t="s">
        <v>1099</v>
      </c>
      <c r="CI13" s="2443"/>
      <c r="CJ13" s="2443"/>
      <c r="CK13" s="2489"/>
      <c r="CL13" s="2492"/>
      <c r="CM13" s="2490"/>
      <c r="CN13" s="2490"/>
      <c r="CO13" s="2490"/>
      <c r="CP13" s="2490"/>
      <c r="CQ13" s="2490"/>
      <c r="CR13" s="2490"/>
      <c r="CS13" s="2490"/>
      <c r="CT13" s="2490"/>
      <c r="CU13" s="2490"/>
      <c r="CV13" s="2490"/>
      <c r="CW13" s="2490"/>
      <c r="CX13" s="2509"/>
      <c r="CY13" s="2392" t="s">
        <v>1100</v>
      </c>
      <c r="CZ13" s="2444"/>
      <c r="DA13" s="2392" t="s">
        <v>1101</v>
      </c>
      <c r="DB13" s="2444"/>
      <c r="DC13" s="2392" t="s">
        <v>1102</v>
      </c>
      <c r="DD13" s="2444"/>
      <c r="DE13" s="2392" t="s">
        <v>1103</v>
      </c>
      <c r="DF13" s="2444"/>
      <c r="DG13" s="2442" t="s">
        <v>1104</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1105</v>
      </c>
      <c r="P14" s="2444"/>
      <c r="Q14" s="2392" t="s">
        <v>1106</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1107</v>
      </c>
      <c r="CI14" s="2444"/>
      <c r="CJ14" s="2392" t="s">
        <v>1108</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1109</v>
      </c>
      <c r="DH14" s="2444"/>
      <c r="DI14" s="2392" t="s">
        <v>1110</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561</v>
      </c>
      <c r="BU16" s="2489"/>
      <c r="BV16" s="2442" t="s">
        <v>561</v>
      </c>
      <c r="BW16" s="2489"/>
      <c r="BX16" s="2442" t="s">
        <v>561</v>
      </c>
      <c r="BY16" s="2489"/>
      <c r="BZ16" s="2442" t="s">
        <v>561</v>
      </c>
      <c r="CA16" s="2489"/>
      <c r="CB16" s="2442" t="s">
        <v>1111</v>
      </c>
      <c r="CC16" s="2489"/>
      <c r="CD16" s="2442" t="s">
        <v>561</v>
      </c>
      <c r="CE16" s="2489"/>
      <c r="CF16" s="2442" t="s">
        <v>1112</v>
      </c>
      <c r="CG16" s="2489"/>
      <c r="CH16" s="2442" t="s">
        <v>1113</v>
      </c>
      <c r="CI16" s="2489"/>
      <c r="CJ16" s="2442" t="s">
        <v>1113</v>
      </c>
      <c r="CK16" s="2489"/>
      <c r="CL16" s="2492"/>
      <c r="CM16" s="2490"/>
      <c r="CN16" s="2490"/>
      <c r="CO16" s="2490"/>
      <c r="CP16" s="2490"/>
      <c r="CQ16" s="2490"/>
      <c r="CR16" s="2490"/>
      <c r="CS16" s="2490"/>
      <c r="CT16" s="2490"/>
      <c r="CU16" s="2490"/>
      <c r="CV16" s="2490"/>
      <c r="CW16" s="2490"/>
      <c r="CX16" s="2509"/>
      <c r="CY16" s="2392" t="s">
        <v>561</v>
      </c>
      <c r="CZ16" s="2444"/>
      <c r="DA16" s="2392" t="s">
        <v>561</v>
      </c>
      <c r="DB16" s="2444"/>
      <c r="DC16" s="2392" t="s">
        <v>561</v>
      </c>
      <c r="DD16" s="2444"/>
      <c r="DE16" s="2442" t="s">
        <v>1111</v>
      </c>
      <c r="DF16" s="2489"/>
      <c r="DG16" s="2442" t="s">
        <v>1114</v>
      </c>
      <c r="DH16" s="2489"/>
      <c r="DI16" s="2442" t="s">
        <v>1114</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1115</v>
      </c>
      <c r="P17" s="1247" t="s">
        <v>1116</v>
      </c>
      <c r="Q17" s="1247" t="s">
        <v>1115</v>
      </c>
      <c r="R17" s="1247" t="s">
        <v>1116</v>
      </c>
      <c r="S17" s="1247" t="s">
        <v>1115</v>
      </c>
      <c r="T17" s="1247" t="s">
        <v>1116</v>
      </c>
      <c r="U17" s="1247" t="s">
        <v>1115</v>
      </c>
      <c r="V17" s="1247" t="s">
        <v>1116</v>
      </c>
      <c r="W17" s="1247" t="s">
        <v>1115</v>
      </c>
      <c r="X17" s="1247" t="s">
        <v>1116</v>
      </c>
      <c r="Y17" s="1247" t="s">
        <v>1115</v>
      </c>
      <c r="Z17" s="1247" t="s">
        <v>1116</v>
      </c>
      <c r="AA17" s="1247" t="s">
        <v>1115</v>
      </c>
      <c r="AB17" s="1247" t="s">
        <v>1116</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1115</v>
      </c>
      <c r="BU17" s="1247" t="s">
        <v>1116</v>
      </c>
      <c r="BV17" s="1247" t="s">
        <v>1115</v>
      </c>
      <c r="BW17" s="1247" t="s">
        <v>1116</v>
      </c>
      <c r="BX17" s="1247" t="s">
        <v>1115</v>
      </c>
      <c r="BY17" s="1247" t="s">
        <v>1116</v>
      </c>
      <c r="BZ17" s="1247" t="s">
        <v>1115</v>
      </c>
      <c r="CA17" s="1247" t="s">
        <v>1116</v>
      </c>
      <c r="CB17" s="1247" t="s">
        <v>1115</v>
      </c>
      <c r="CC17" s="1247" t="s">
        <v>1116</v>
      </c>
      <c r="CD17" s="1247" t="s">
        <v>1115</v>
      </c>
      <c r="CE17" s="1247" t="s">
        <v>1116</v>
      </c>
      <c r="CF17" s="1247" t="s">
        <v>1115</v>
      </c>
      <c r="CG17" s="1247" t="s">
        <v>1116</v>
      </c>
      <c r="CH17" s="1247" t="s">
        <v>1115</v>
      </c>
      <c r="CI17" s="1247" t="s">
        <v>1116</v>
      </c>
      <c r="CJ17" s="1247" t="s">
        <v>1115</v>
      </c>
      <c r="CK17" s="1247" t="s">
        <v>1116</v>
      </c>
      <c r="CL17" s="2492"/>
      <c r="CM17" s="2490"/>
      <c r="CN17" s="2490"/>
      <c r="CO17" s="2490"/>
      <c r="CP17" s="2490"/>
      <c r="CQ17" s="2490"/>
      <c r="CR17" s="2490"/>
      <c r="CS17" s="2490"/>
      <c r="CT17" s="2490"/>
      <c r="CU17" s="2490"/>
      <c r="CV17" s="2490"/>
      <c r="CW17" s="2490"/>
      <c r="CX17" s="2509"/>
      <c r="CY17" s="1247" t="s">
        <v>1115</v>
      </c>
      <c r="CZ17" s="1247" t="s">
        <v>1116</v>
      </c>
      <c r="DA17" s="1247" t="s">
        <v>1115</v>
      </c>
      <c r="DB17" s="1247" t="s">
        <v>1116</v>
      </c>
      <c r="DC17" s="1247" t="s">
        <v>1115</v>
      </c>
      <c r="DD17" s="1247" t="s">
        <v>1116</v>
      </c>
      <c r="DE17" s="1247" t="s">
        <v>1115</v>
      </c>
      <c r="DF17" s="1247" t="s">
        <v>1116</v>
      </c>
      <c r="DG17" s="1247" t="s">
        <v>1115</v>
      </c>
      <c r="DH17" s="1247" t="s">
        <v>1116</v>
      </c>
      <c r="DI17" s="1247" t="s">
        <v>1115</v>
      </c>
      <c r="DJ17" s="1247" t="s">
        <v>1116</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9"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9"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9"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9"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9" customFormat="1" customHeight="1" ht="12.75">
      <c r="A22" s="997"/>
      <c r="B22" s="997"/>
      <c r="C22" s="997"/>
      <c r="D22" s="997"/>
      <c r="E22" s="997"/>
      <c r="FX22" s="997"/>
      <c r="FY22" s="997"/>
      <c r="FZ22" s="997"/>
      <c r="GA22" s="997"/>
      <c r="GB22" s="997"/>
      <c r="GC22" s="978">
        <v>12</v>
      </c>
    </row>
    <row s="4424"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63F92-3505-652B-BE63-ADC97E2C11C4}" mc:Ignorable="x14ac xr xr2 xr3">
  <sheetPr>
    <tabColor theme="2" tint="-0.1"/>
  </sheetPr>
  <dimension ref="A1:S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5" width="10.00390625" customWidth="1"/>
    <col min="19" max="19" style="2774" width="10.57421875" hidden="1"/>
  </cols>
  <sheetData>
    <row s="2848" customFormat="1" customHeight="1" ht="15" hidden="1">
      <c r="C1" s="728"/>
      <c r="H1" s="473">
        <v>4</v>
      </c>
      <c r="R1" s="476"/>
      <c r="S1" s="473" t="s">
        <v>14</v>
      </c>
    </row>
    <row customHeight="1" ht="22.5" hidden="1">
      <c r="C2" s="1984" t="s">
        <v>102</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110</v>
      </c>
      <c r="F9" s="2424"/>
      <c r="G9" s="872" t="str">
        <f>IF(G8="","",INDEX(DIFFERENTIATION_UNMERGE_VD,MATCH(G8,DIFFERENTIATION_ID_DIFF,0)))</f>
        <v/>
      </c>
      <c r="H9" s="872" t="str">
        <f>IF(H8="","",INDEX(DIFFERENTIATION_UNMERGE_VD,MATCH(H8,DIFFERENTIATION_ID_DIFF,0)))</f>
        <v>Водоотведение</v>
      </c>
      <c r="I9" s="2183" t="s">
        <v>304</v>
      </c>
      <c r="S9" s="561">
        <v>15</v>
      </c>
    </row>
    <row s="2774" customFormat="1" customHeight="1" ht="15.75">
      <c r="A10" s="815"/>
      <c r="C10" s="232"/>
      <c r="D10" s="767"/>
      <c r="E10" s="2423" t="s">
        <v>567</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568</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87</v>
      </c>
      <c r="E13" s="816" t="s">
        <v>305</v>
      </c>
      <c r="F13" s="816" t="s">
        <v>569</v>
      </c>
      <c r="G13" s="864" t="s">
        <v>306</v>
      </c>
      <c r="H13" s="810" t="s">
        <v>306</v>
      </c>
      <c r="I13" s="2183"/>
      <c r="S13" s="561">
        <v>34</v>
      </c>
    </row>
    <row customHeight="1" ht="15" hidden="1">
      <c r="C14" s="232"/>
      <c r="D14" s="649" t="s">
        <v>114</v>
      </c>
      <c r="E14" s="649" t="s">
        <v>101</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1117</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1117</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1117</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1118</v>
      </c>
      <c r="E20" s="744"/>
      <c r="F20" s="565"/>
      <c r="G20" s="565"/>
      <c r="H20" s="565"/>
      <c r="I20" s="1819"/>
      <c r="S20" s="561">
        <v>0</v>
      </c>
    </row>
    <row customHeight="1" ht="29.25">
      <c r="C21" s="507"/>
      <c r="D21" s="595" t="s">
        <v>316</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1119</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1058-4FCE-7DCB-A574-DC40DCE65DD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6" style="2774" width="64.00390625" customWidth="1"/>
    <col min="7" max="7" style="2774" width="140.00390625" customWidth="1"/>
    <col min="8" max="8" style="2774" width="10.00390625" customWidth="1"/>
    <col min="9" max="10" style="2924"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87</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1024</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1060</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1026</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1068</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1028</v>
      </c>
      <c r="E19" s="939" t="s">
        <v>1122</v>
      </c>
      <c r="F19" s="441"/>
      <c r="G19" s="393" t="s">
        <v>1123</v>
      </c>
      <c r="I19" s="556"/>
      <c r="J19" s="556"/>
      <c r="Q19" s="814">
        <v>0</v>
      </c>
    </row>
    <row s="2774" customFormat="1" customHeight="1" ht="14.699999999999998">
      <c r="A20" s="399"/>
      <c r="B20" s="202"/>
      <c r="C20" s="363"/>
      <c r="D20" s="941">
        <v>2</v>
      </c>
      <c r="E20" s="386" t="s">
        <v>1124</v>
      </c>
      <c r="F20" s="254" t="s">
        <v>309</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101</v>
      </c>
      <c r="E23" s="253" t="s">
        <v>1125</v>
      </c>
      <c r="F23" s="1726" t="s">
        <v>309</v>
      </c>
      <c r="G23" s="401"/>
      <c r="I23" s="1680"/>
      <c r="J23" s="1680"/>
      <c r="Q23" s="1687">
        <v>0</v>
      </c>
    </row>
    <row s="2774" customFormat="1" customHeight="1" ht="14.25" hidden="1">
      <c r="A24" s="399"/>
      <c r="B24" s="1216"/>
      <c r="C24" s="432"/>
      <c r="D24" s="1729" t="s">
        <v>711</v>
      </c>
      <c r="E24" s="1728" t="s">
        <v>1126</v>
      </c>
      <c r="F24" s="1726" t="s">
        <v>309</v>
      </c>
      <c r="G24" s="393"/>
      <c r="I24" s="1680"/>
      <c r="J24" s="1680"/>
      <c r="Q24" s="1687">
        <v>0</v>
      </c>
    </row>
    <row s="2774" customFormat="1" customHeight="1" ht="14.25" hidden="1">
      <c r="A25" s="399"/>
      <c r="B25" s="1216"/>
      <c r="C25" s="432"/>
      <c r="D25" s="1729" t="s">
        <v>714</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4D12A-38BF-4693-CE2E-E69272A4130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4" width="10.00390625" customWidth="1"/>
    <col min="13" max="13" style="2774" width="10.57421875" hidden="1"/>
  </cols>
  <sheetData>
    <row customHeight="1" ht="22.5" hidden="1">
      <c r="M1" s="139" t="s">
        <v>14</v>
      </c>
    </row>
    <row s="2774" customFormat="1" customHeight="1" ht="18.75" hidden="1">
      <c r="A2" s="1739"/>
      <c r="B2" s="1216"/>
      <c r="C2" s="1786" t="s">
        <v>102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102</v>
      </c>
      <c r="D4" s="1729"/>
      <c r="E4" s="261" t="s">
        <v>1129</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102</v>
      </c>
      <c r="D6" s="1729"/>
      <c r="E6" s="262" t="s">
        <v>1130</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102</v>
      </c>
      <c r="D8" s="1729"/>
      <c r="E8" s="262" t="s">
        <v>1131</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102</v>
      </c>
      <c r="D10" s="1729"/>
      <c r="E10" s="262" t="s">
        <v>1132</v>
      </c>
      <c r="F10" s="1726"/>
      <c r="G10" s="1730"/>
      <c r="H10" s="1726" t="s">
        <v>309</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87</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1024</v>
      </c>
      <c r="E22" s="250" t="s">
        <v>1135</v>
      </c>
      <c r="F22" s="254"/>
      <c r="G22" s="1793"/>
      <c r="H22" s="254" t="s">
        <v>309</v>
      </c>
      <c r="I22" s="207" t="s">
        <v>1136</v>
      </c>
      <c r="M22" s="139">
        <v>20</v>
      </c>
    </row>
    <row customHeight="1" ht="60">
      <c r="A23" s="1739"/>
      <c r="C23" s="152"/>
      <c r="D23" s="203" t="s">
        <v>1026</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1139</v>
      </c>
      <c r="M26" s="139">
        <v>14</v>
      </c>
    </row>
    <row customHeight="1" ht="15.75">
      <c r="A27" s="1739" t="s">
        <v>114</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756</v>
      </c>
      <c r="E29" s="261" t="s">
        <v>1129</v>
      </c>
      <c r="F29" s="254"/>
      <c r="G29" s="313"/>
      <c r="H29" s="254" t="s">
        <v>309</v>
      </c>
      <c r="I29" s="2225" t="s">
        <v>1140</v>
      </c>
      <c r="M29" s="139">
        <v>20</v>
      </c>
    </row>
    <row customHeight="1" ht="15.75">
      <c r="A30" s="1739" t="s">
        <v>101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309</v>
      </c>
      <c r="I33" s="2225" t="s">
        <v>1142</v>
      </c>
      <c r="M33" s="139">
        <v>14</v>
      </c>
    </row>
    <row customHeight="1" ht="15.75">
      <c r="A34" s="1739" t="s">
        <v>89</v>
      </c>
      <c r="C34" s="152"/>
      <c r="D34" s="165"/>
      <c r="E34" s="260" t="s">
        <v>325</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309</v>
      </c>
      <c r="I36" s="2199" t="s">
        <v>1144</v>
      </c>
      <c r="M36" s="139">
        <v>14</v>
      </c>
    </row>
    <row customHeight="1" ht="15.75">
      <c r="A37" s="1739" t="s">
        <v>90</v>
      </c>
      <c r="C37" s="152"/>
      <c r="D37" s="165"/>
      <c r="E37" s="260" t="s">
        <v>325</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886</v>
      </c>
      <c r="E39" s="262" t="s">
        <v>1132</v>
      </c>
      <c r="F39" s="254"/>
      <c r="G39" s="263"/>
      <c r="H39" s="254" t="s">
        <v>309</v>
      </c>
      <c r="I39" s="2225" t="s">
        <v>1145</v>
      </c>
      <c r="L39" s="211" t="s">
        <v>1133</v>
      </c>
      <c r="M39" s="139">
        <v>14</v>
      </c>
    </row>
    <row customHeight="1" ht="15.75">
      <c r="A40" s="1739" t="s">
        <v>115</v>
      </c>
      <c r="C40" s="152"/>
      <c r="D40" s="165"/>
      <c r="E40" s="260" t="s">
        <v>325</v>
      </c>
      <c r="F40" s="256"/>
      <c r="G40" s="256"/>
      <c r="H40" s="257"/>
      <c r="I40" s="2227"/>
      <c r="M40" s="139">
        <v>15</v>
      </c>
    </row>
    <row s="4504"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A14F8-5F29-58CB-B527-D0D9952AE15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7" width="25.140625" hidden="1" customWidth="1"/>
    <col min="3" max="3" style="3303" width="9.140625" hidden="1" customWidth="1"/>
    <col min="4" max="4" style="359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4"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160</v>
      </c>
      <c r="B2" s="1836" t="s">
        <v>161</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160</v>
      </c>
      <c r="B5" s="1836" t="s">
        <v>161</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87</v>
      </c>
      <c r="F20" s="2280" t="s">
        <v>127</v>
      </c>
      <c r="G20" s="2280" t="s">
        <v>128</v>
      </c>
      <c r="H20" s="2442" t="s">
        <v>1149</v>
      </c>
      <c r="I20" s="2443"/>
      <c r="J20" s="2489"/>
      <c r="K20" s="2280" t="s">
        <v>306</v>
      </c>
      <c r="L20" s="2280" t="s">
        <v>393</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114</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160</v>
      </c>
      <c r="B24" s="1836" t="s">
        <v>161</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165</v>
      </c>
      <c r="B27" s="1836" t="s">
        <v>166</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172</v>
      </c>
      <c r="B30" s="1836" t="s">
        <v>173</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178</v>
      </c>
      <c r="B33" s="1836" t="s">
        <v>179</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184</v>
      </c>
      <c r="B36" s="1836" t="s">
        <v>185</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190</v>
      </c>
      <c r="B39" s="1836" t="s">
        <v>191</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196</v>
      </c>
      <c r="B42" s="1836" t="s">
        <v>197</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202</v>
      </c>
      <c r="B45" s="1836" t="s">
        <v>203</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208</v>
      </c>
      <c r="B48" s="1836" t="s">
        <v>209</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228</v>
      </c>
      <c r="B51" s="1836" t="s">
        <v>229</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233</v>
      </c>
      <c r="B54" s="1836" t="s">
        <v>234</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238</v>
      </c>
      <c r="B57" s="1836" t="s">
        <v>239</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243</v>
      </c>
      <c r="B60" s="1836" t="s">
        <v>244</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248</v>
      </c>
      <c r="B63" s="1836" t="s">
        <v>249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253</v>
      </c>
      <c r="B66" s="1836" t="s">
        <v>254</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258</v>
      </c>
      <c r="B69" s="1836" t="s">
        <v>259</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263</v>
      </c>
      <c r="B72" s="1836" t="s">
        <v>264</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268</v>
      </c>
      <c r="B75" s="1836" t="s">
        <v>269</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160</v>
      </c>
      <c r="B87" s="1836" t="s">
        <v>161</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165</v>
      </c>
      <c r="B90" s="1836" t="s">
        <v>166</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172</v>
      </c>
      <c r="B93" s="1836" t="s">
        <v>173</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178</v>
      </c>
      <c r="B96" s="1836" t="s">
        <v>179</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184</v>
      </c>
      <c r="B99" s="1836" t="s">
        <v>185</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190</v>
      </c>
      <c r="B102" s="1836" t="s">
        <v>191</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196</v>
      </c>
      <c r="B105" s="1836" t="s">
        <v>197</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202</v>
      </c>
      <c r="B108" s="1836" t="s">
        <v>203</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208</v>
      </c>
      <c r="B111" s="1836" t="s">
        <v>209</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228</v>
      </c>
      <c r="B114" s="1836" t="s">
        <v>229</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233</v>
      </c>
      <c r="B117" s="1836" t="s">
        <v>234</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238</v>
      </c>
      <c r="B120" s="1836" t="s">
        <v>239</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243</v>
      </c>
      <c r="B123" s="1836" t="s">
        <v>244</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248</v>
      </c>
      <c r="B126" s="1836" t="s">
        <v>249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253</v>
      </c>
      <c r="B129" s="1836" t="s">
        <v>254</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258</v>
      </c>
      <c r="B132" s="1836" t="s">
        <v>259</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263</v>
      </c>
      <c r="B135" s="1836" t="s">
        <v>264</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268</v>
      </c>
      <c r="B138" s="1836" t="s">
        <v>269</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160</v>
      </c>
      <c r="B148" s="1836" t="s">
        <v>161</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165</v>
      </c>
      <c r="B151" s="1836" t="s">
        <v>166</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172</v>
      </c>
      <c r="B154" s="1836" t="s">
        <v>173</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178</v>
      </c>
      <c r="B157" s="1836" t="s">
        <v>179</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184</v>
      </c>
      <c r="B160" s="1836" t="s">
        <v>185</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190</v>
      </c>
      <c r="B163" s="1836" t="s">
        <v>191</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196</v>
      </c>
      <c r="B166" s="1836" t="s">
        <v>197</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202</v>
      </c>
      <c r="B169" s="1836" t="s">
        <v>203</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208</v>
      </c>
      <c r="B172" s="1836" t="s">
        <v>209</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228</v>
      </c>
      <c r="B175" s="1836" t="s">
        <v>229</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233</v>
      </c>
      <c r="B178" s="1836" t="s">
        <v>234</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238</v>
      </c>
      <c r="B181" s="1836" t="s">
        <v>239</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243</v>
      </c>
      <c r="B184" s="1836" t="s">
        <v>244</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248</v>
      </c>
      <c r="B187" s="1836" t="s">
        <v>249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253</v>
      </c>
      <c r="B190" s="1836" t="s">
        <v>254</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258</v>
      </c>
      <c r="B193" s="1836" t="s">
        <v>259</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263</v>
      </c>
      <c r="B196" s="1836" t="s">
        <v>264</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268</v>
      </c>
      <c r="B199" s="1836" t="s">
        <v>269</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160</v>
      </c>
      <c r="B209" s="1836" t="s">
        <v>161</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165</v>
      </c>
      <c r="B212" s="1836" t="s">
        <v>166</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172</v>
      </c>
      <c r="B215" s="1836" t="s">
        <v>173</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178</v>
      </c>
      <c r="B218" s="1836" t="s">
        <v>179</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184</v>
      </c>
      <c r="B221" s="1836" t="s">
        <v>185</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190</v>
      </c>
      <c r="B224" s="1836" t="s">
        <v>191</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196</v>
      </c>
      <c r="B227" s="1836" t="s">
        <v>197</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202</v>
      </c>
      <c r="B230" s="1836" t="s">
        <v>203</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208</v>
      </c>
      <c r="B233" s="1836" t="s">
        <v>209</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228</v>
      </c>
      <c r="B236" s="1836" t="s">
        <v>229</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233</v>
      </c>
      <c r="B239" s="1836" t="s">
        <v>234</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238</v>
      </c>
      <c r="B242" s="1836" t="s">
        <v>239</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243</v>
      </c>
      <c r="B245" s="1836" t="s">
        <v>244</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248</v>
      </c>
      <c r="B248" s="1836" t="s">
        <v>249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253</v>
      </c>
      <c r="B251" s="1836" t="s">
        <v>254</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258</v>
      </c>
      <c r="B254" s="1836" t="s">
        <v>259</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263</v>
      </c>
      <c r="B257" s="1836" t="s">
        <v>264</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268</v>
      </c>
      <c r="B260" s="1836" t="s">
        <v>269</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160</v>
      </c>
      <c r="B270" s="1836" t="s">
        <v>161</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165</v>
      </c>
      <c r="B273" s="1836" t="s">
        <v>166</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172</v>
      </c>
      <c r="B276" s="1836" t="s">
        <v>173</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178</v>
      </c>
      <c r="B279" s="1836" t="s">
        <v>179</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184</v>
      </c>
      <c r="B282" s="1836" t="s">
        <v>185</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190</v>
      </c>
      <c r="B285" s="1836" t="s">
        <v>191</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196</v>
      </c>
      <c r="B288" s="1836" t="s">
        <v>197</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202</v>
      </c>
      <c r="B291" s="1836" t="s">
        <v>203</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208</v>
      </c>
      <c r="B294" s="1836" t="s">
        <v>209</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228</v>
      </c>
      <c r="B297" s="1836" t="s">
        <v>229</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233</v>
      </c>
      <c r="B300" s="1836" t="s">
        <v>234</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238</v>
      </c>
      <c r="B303" s="1836" t="s">
        <v>239</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243</v>
      </c>
      <c r="B306" s="1836" t="s">
        <v>244</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248</v>
      </c>
      <c r="B309" s="1836" t="s">
        <v>249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253</v>
      </c>
      <c r="B312" s="1836" t="s">
        <v>254</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258</v>
      </c>
      <c r="B315" s="1836" t="s">
        <v>259</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263</v>
      </c>
      <c r="B318" s="1836" t="s">
        <v>264</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268</v>
      </c>
      <c r="B321" s="1836" t="s">
        <v>269</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CB5D-E2A7-152E-D774-90AA1D8DD72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7" width="9.140625" hidden="1" customWidth="1"/>
    <col min="2" max="2" style="2848" width="9.140625" hidden="1" customWidth="1"/>
    <col min="3" max="3" style="359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4"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87</v>
      </c>
      <c r="E9" s="164" t="s">
        <v>305</v>
      </c>
      <c r="F9" s="164" t="s">
        <v>306</v>
      </c>
      <c r="G9" s="164" t="s">
        <v>393</v>
      </c>
      <c r="H9" s="2445"/>
      <c r="R9" s="430">
        <v>23</v>
      </c>
    </row>
    <row customHeight="1" ht="14.699999999999998">
      <c r="A10" s="399"/>
      <c r="C10" s="432"/>
      <c r="D10" s="203" t="s">
        <v>114</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101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D4C28-E569-6308-274F-505E1920D82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6"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5"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110</v>
      </c>
      <c r="F9" s="2424"/>
      <c r="G9" s="2451" t="str">
        <f>IF(G8="","",INDEX(DIFFERENTIATION_UNMERGE_VD,MATCH(G8,DIFFERENTIATION_ID_DIFF,0)))</f>
        <v/>
      </c>
      <c r="H9" s="2452"/>
      <c r="I9" s="2451" t="str">
        <f>IF(I8="","",INDEX(DIFFERENTIATION_UNMERGE_VD,MATCH(I8,DIFFERENTIATION_ID_DIFF,0)))</f>
        <v>Водоотведение</v>
      </c>
      <c r="J9" s="2452"/>
      <c r="K9" s="2231" t="s">
        <v>304</v>
      </c>
      <c r="V9" s="561">
        <v>15</v>
      </c>
    </row>
    <row s="2774" customFormat="1" customHeight="1" ht="15.75">
      <c r="A10" s="815"/>
      <c r="C10" s="232"/>
      <c r="D10" s="767"/>
      <c r="E10" s="2423" t="s">
        <v>567</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568</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87</v>
      </c>
      <c r="E13" s="863" t="s">
        <v>305</v>
      </c>
      <c r="F13" s="863" t="s">
        <v>569</v>
      </c>
      <c r="G13" s="864" t="s">
        <v>306</v>
      </c>
      <c r="H13" s="863" t="s">
        <v>393</v>
      </c>
      <c r="I13" s="864" t="s">
        <v>306</v>
      </c>
      <c r="J13" s="863" t="s">
        <v>393</v>
      </c>
      <c r="K13" s="2288"/>
      <c r="V13" s="561">
        <v>34</v>
      </c>
    </row>
    <row customHeight="1" ht="15" hidden="1">
      <c r="C14" s="232"/>
      <c r="D14" s="649" t="s">
        <v>114</v>
      </c>
      <c r="E14" s="649" t="s">
        <v>101</v>
      </c>
      <c r="F14" s="649" t="s">
        <v>89</v>
      </c>
      <c r="G14" s="715" t="str">
        <f>G1&amp;".1"</f>
        <v>4.1</v>
      </c>
      <c r="H14" s="715"/>
      <c r="I14" s="715" t="str">
        <f>I1&amp;".1"</f>
        <v>4.1</v>
      </c>
      <c r="J14" s="715"/>
      <c r="K14" s="345"/>
      <c r="V14" s="561">
        <v>0</v>
      </c>
    </row>
    <row customHeight="1" ht="22.5" hidden="1">
      <c r="A15" s="561"/>
      <c r="C15" s="582"/>
      <c r="D15" s="577">
        <v>1</v>
      </c>
      <c r="E15" s="733" t="s">
        <v>811</v>
      </c>
      <c r="F15" s="577" t="s">
        <v>812</v>
      </c>
      <c r="G15" s="734"/>
      <c r="H15" s="734"/>
      <c r="I15" s="734"/>
      <c r="J15" s="734"/>
      <c r="K15" s="345" t="s">
        <v>813</v>
      </c>
      <c r="V15" s="561">
        <v>0</v>
      </c>
    </row>
    <row customHeight="1" ht="22.5" hidden="1">
      <c r="A16" s="561"/>
      <c r="C16" s="582"/>
      <c r="D16" s="577">
        <v>2</v>
      </c>
      <c r="E16" s="335" t="s">
        <v>814</v>
      </c>
      <c r="F16" s="577" t="s">
        <v>815</v>
      </c>
      <c r="G16" s="734"/>
      <c r="H16" s="734"/>
      <c r="I16" s="734"/>
      <c r="J16" s="734"/>
      <c r="K16" s="345" t="s">
        <v>816</v>
      </c>
      <c r="V16" s="561">
        <v>0</v>
      </c>
    </row>
    <row customHeight="1" ht="123.75" hidden="1">
      <c r="A17" s="561"/>
      <c r="C17" s="582"/>
      <c r="D17" s="577">
        <v>3</v>
      </c>
      <c r="E17" s="335" t="s">
        <v>1158</v>
      </c>
      <c r="F17" s="577" t="s">
        <v>309</v>
      </c>
      <c r="G17" s="734"/>
      <c r="H17" s="734"/>
      <c r="I17" s="734"/>
      <c r="J17" s="734"/>
      <c r="K17" s="345" t="s">
        <v>1159</v>
      </c>
      <c r="V17" s="561">
        <v>0</v>
      </c>
    </row>
    <row customHeight="1" ht="48.29999999999999">
      <c r="A18" s="561"/>
      <c r="C18" s="582"/>
      <c r="D18" s="577">
        <v>3</v>
      </c>
      <c r="E18" s="335" t="s">
        <v>817</v>
      </c>
      <c r="F18" s="577" t="s">
        <v>309</v>
      </c>
      <c r="G18" s="865" t="s">
        <v>309</v>
      </c>
      <c r="H18" s="866" t="s">
        <v>309</v>
      </c>
      <c r="I18" s="577" t="s">
        <v>309</v>
      </c>
      <c r="J18" s="634" t="s">
        <v>309</v>
      </c>
      <c r="K18" s="345" t="s">
        <v>1160</v>
      </c>
      <c r="V18" s="561">
        <v>46</v>
      </c>
    </row>
    <row customHeight="1" ht="35.699999999999996">
      <c r="A19" s="561"/>
      <c r="C19" s="582"/>
      <c r="D19" s="595" t="s">
        <v>327</v>
      </c>
      <c r="E19" s="615" t="s">
        <v>819</v>
      </c>
      <c r="F19" s="577" t="s">
        <v>820</v>
      </c>
      <c r="G19" s="873"/>
      <c r="H19" s="162"/>
      <c r="I19" s="873"/>
      <c r="J19" s="874"/>
      <c r="K19" s="735"/>
      <c r="V19" s="561">
        <v>34</v>
      </c>
    </row>
    <row customHeight="1" ht="35.699999999999996">
      <c r="A20" s="561"/>
      <c r="C20" s="582"/>
      <c r="D20" s="1946" t="s">
        <v>335</v>
      </c>
      <c r="E20" s="615" t="s">
        <v>821</v>
      </c>
      <c r="F20" s="577" t="s">
        <v>822</v>
      </c>
      <c r="G20" s="873"/>
      <c r="H20" s="162"/>
      <c r="I20" s="873"/>
      <c r="J20" s="162"/>
      <c r="K20" s="735"/>
      <c r="V20" s="561">
        <v>34</v>
      </c>
    </row>
    <row customHeight="1" ht="48.29999999999999">
      <c r="A21" s="561"/>
      <c r="C21" s="582"/>
      <c r="D21" s="1946" t="s">
        <v>337</v>
      </c>
      <c r="E21" s="615" t="s">
        <v>823</v>
      </c>
      <c r="F21" s="577" t="s">
        <v>574</v>
      </c>
      <c r="G21" s="736"/>
      <c r="H21" s="162"/>
      <c r="I21" s="736"/>
      <c r="J21" s="162"/>
      <c r="K21" s="735"/>
      <c r="V21" s="561">
        <v>46</v>
      </c>
    </row>
    <row customHeight="1" ht="67.5" hidden="1">
      <c r="A22" s="561"/>
      <c r="C22" s="582"/>
      <c r="D22" s="577">
        <v>5</v>
      </c>
      <c r="E22" s="335" t="s">
        <v>1161</v>
      </c>
      <c r="F22" s="577" t="s">
        <v>561</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910A2E-7373-3C6C-A10E-F087159745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1" width="32.57421875" customWidth="1"/>
    <col min="2" max="2" style="2909" width="11.00390625" customWidth="1"/>
    <col min="3" max="3" style="2909" width="9.140625"/>
    <col min="4" max="4" style="2909" width="26.57421875" customWidth="1"/>
    <col min="5" max="5" style="4504" width="36.8515625" customWidth="1"/>
    <col min="6" max="6" style="4504" width="23.57421875" customWidth="1"/>
    <col min="7" max="7" style="4504" width="31.421875" customWidth="1"/>
    <col min="8" max="8" style="4504" width="40.8515625" customWidth="1"/>
    <col min="9" max="9" style="4504" width="14.57421875" customWidth="1"/>
    <col min="10" max="10" style="4504" width="26.8515625" customWidth="1"/>
    <col min="11" max="11" style="4504" width="50.00390625" customWidth="1"/>
    <col min="12" max="12" style="4504" width="52.421875" customWidth="1"/>
    <col min="13" max="13" style="4504" width="10.7109375" customWidth="1"/>
    <col min="14" max="14" style="4504" width="55.140625" customWidth="1"/>
    <col min="15" max="15" style="4504" width="31.8515625" customWidth="1"/>
    <col min="16" max="16" style="4504" width="23.8515625" customWidth="1"/>
    <col min="17" max="17" style="4504" width="46.57421875" customWidth="1"/>
    <col min="18" max="18" style="4504" width="24.00390625" customWidth="1"/>
    <col min="19" max="19" style="4504" width="20.57421875" customWidth="1"/>
    <col min="20" max="20" style="4504" width="22.00390625" customWidth="1"/>
    <col min="21" max="22" style="4504" width="26.421875" customWidth="1"/>
    <col min="23" max="23" style="4504" width="8.28125" hidden="1" customWidth="1"/>
    <col min="24" max="24" style="4504" width="59.7109375" customWidth="1"/>
    <col min="25" max="25" style="4504" width="49.140625" customWidth="1"/>
    <col min="26" max="26" style="4504" width="11.140625" customWidth="1"/>
    <col min="27" max="30" style="4504" width="29.00390625" customWidth="1"/>
    <col min="31" max="31" style="4504" width="9.140625"/>
    <col min="32" max="32" style="4504" width="34.7109375" customWidth="1"/>
    <col min="33" max="33" style="4504" width="9.140625"/>
    <col min="34" max="35" style="4504" width="34.421875" customWidth="1"/>
    <col min="36" max="36" style="4504" width="9.140625"/>
    <col min="37" max="37" style="4504" width="24.57421875" customWidth="1"/>
    <col min="38" max="38" style="4504" width="9.140625"/>
    <col min="39" max="39" style="4504" width="26.140625" customWidth="1"/>
    <col min="40" max="40" style="4504" width="1.7109375" customWidth="1"/>
    <col min="41" max="41" style="4504" width="9.140625"/>
    <col min="42" max="43" style="4504" width="47.8515625" customWidth="1"/>
    <col min="44" max="44" style="4504" width="1.7109375" customWidth="1"/>
    <col min="45" max="45" style="4504" width="21.421875" customWidth="1"/>
    <col min="46" max="46" style="4504" width="1.7109375" customWidth="1"/>
    <col min="47" max="47" style="4504" width="31.28125" customWidth="1"/>
    <col min="48" max="48" style="4504" width="1.7109375" customWidth="1"/>
    <col min="49" max="50" style="4504" width="9.140625"/>
    <col min="51" max="51" style="4504" width="3.7109375" customWidth="1"/>
    <col min="52" max="52" style="4504" width="60.8515625" customWidth="1"/>
    <col min="53" max="53" style="4504" width="49.28125" customWidth="1"/>
    <col min="54" max="54" style="4504" width="35.140625" customWidth="1"/>
    <col min="55" max="55" style="4504" width="9.140625"/>
    <col min="56" max="56" style="4504" width="1.7109375" customWidth="1"/>
    <col min="57" max="57" style="4658" width="12.57421875" customWidth="1"/>
    <col min="58" max="58" style="4658" width="14.28125" customWidth="1"/>
    <col min="59" max="59" style="4504" width="30.7109375" customWidth="1"/>
    <col min="60" max="60" style="4659" width="40.7109375" customWidth="1"/>
    <col min="61" max="61" style="4659" width="15.00390625" customWidth="1"/>
    <col min="62" max="62" style="4659" width="40.7109375" customWidth="1"/>
    <col min="63" max="63" style="4659" width="2.7109375" customWidth="1"/>
    <col min="64" max="64" style="4659" width="44.7109375" customWidth="1"/>
    <col min="65" max="65" style="4659" width="2.7109375" customWidth="1"/>
    <col min="66" max="66" style="4659" width="40.7109375" customWidth="1"/>
    <col min="67" max="68" style="4504" width="9.140625"/>
    <col min="69" max="69" style="4504" width="18.140625" customWidth="1"/>
    <col min="70" max="70" style="4504" width="57.8515625" customWidth="1"/>
    <col min="71" max="71" style="4504" width="1.7109375" customWidth="1"/>
    <col min="72" max="72" style="4504" width="22.57421875" customWidth="1"/>
    <col min="73" max="73" style="4504" width="57.8515625" customWidth="1"/>
    <col min="74" max="74" style="4504" width="1.7109375" customWidth="1"/>
    <col min="75" max="75" style="4504" width="22.57421875" customWidth="1"/>
    <col min="76" max="76" style="4504" width="57.8515625" customWidth="1"/>
    <col min="77" max="77" style="4504" width="1.7109375" customWidth="1"/>
    <col min="78" max="78" style="4504" width="22.57421875" customWidth="1"/>
    <col min="79" max="79" style="4504" width="57.8515625" customWidth="1"/>
    <col min="80" max="81" style="4504" width="9.140625"/>
    <col min="82" max="82" style="4504" width="49.57421875" customWidth="1"/>
  </cols>
  <sheetData>
    <row s="4562"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810</v>
      </c>
      <c r="BI1" s="1126"/>
      <c r="BJ1" s="1127" t="s">
        <v>1206</v>
      </c>
      <c r="BK1" s="1126"/>
      <c r="BL1" s="1128" t="s">
        <v>909</v>
      </c>
      <c r="BM1" s="1126"/>
      <c r="BN1" s="1129" t="s">
        <v>1207</v>
      </c>
      <c r="BS1" s="1483"/>
    </row>
    <row customHeight="1" ht="11.25">
      <c r="A2" s="1130" t="s">
        <v>1208</v>
      </c>
      <c r="B2" s="1131">
        <v>2000</v>
      </c>
      <c r="C2" s="1131">
        <v>2022</v>
      </c>
      <c r="D2" s="1131" t="s">
        <v>65</v>
      </c>
      <c r="E2" s="1132" t="s">
        <v>1209</v>
      </c>
      <c r="F2" s="1132" t="s">
        <v>1210</v>
      </c>
      <c r="G2" s="1132" t="s">
        <v>1211</v>
      </c>
      <c r="H2" s="1133" t="s">
        <v>54</v>
      </c>
      <c r="I2" s="1132" t="s">
        <v>114</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101</v>
      </c>
      <c r="J3" s="1132" t="s">
        <v>559</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1222</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1233</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35</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1249</v>
      </c>
      <c r="AQ4" s="1144" t="s">
        <v>1249</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171</v>
      </c>
      <c r="Y5" s="1131" t="s">
        <v>1315</v>
      </c>
      <c r="Z5" s="1147">
        <v>1</v>
      </c>
      <c r="AF5" s="1133" t="s">
        <v>1316</v>
      </c>
      <c r="AH5" s="1132" t="s">
        <v>1317</v>
      </c>
      <c r="AK5" s="1132" t="s">
        <v>1318</v>
      </c>
      <c r="AM5" s="1132" t="s">
        <v>1319</v>
      </c>
      <c r="AP5" s="1143" t="s">
        <v>171</v>
      </c>
      <c r="AQ5" s="1144" t="s">
        <v>171</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1221</v>
      </c>
      <c r="BS5" s="1485"/>
      <c r="BT5" s="1337">
        <v>64236871</v>
      </c>
      <c r="BU5" s="1124" t="s">
        <v>232</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115</v>
      </c>
      <c r="J6" s="1123" t="s">
        <v>1333</v>
      </c>
      <c r="L6" s="1135">
        <f>SUM(kind_of_control_method_filter)</f>
        <v>0</v>
      </c>
      <c r="N6" s="1148" t="s">
        <v>1334</v>
      </c>
      <c r="O6" s="1132" t="s">
        <v>1335</v>
      </c>
      <c r="R6" s="199" t="s">
        <v>1216</v>
      </c>
      <c r="T6" s="1133" t="s">
        <v>1336</v>
      </c>
      <c r="U6" s="1135" t="s">
        <v>1316</v>
      </c>
      <c r="V6" s="1139">
        <v>5</v>
      </c>
      <c r="W6" s="1140"/>
      <c r="X6" s="1131" t="s">
        <v>177</v>
      </c>
      <c r="Y6" s="1131" t="s">
        <v>1337</v>
      </c>
      <c r="Z6" s="1147"/>
      <c r="AA6" s="1150"/>
      <c r="AH6" s="1132" t="s">
        <v>1338</v>
      </c>
      <c r="AK6" s="1132" t="s">
        <v>1339</v>
      </c>
      <c r="AM6" s="1132" t="s">
        <v>1340</v>
      </c>
      <c r="AP6" s="1143" t="s">
        <v>177</v>
      </c>
      <c r="AQ6" s="1144" t="s">
        <v>177</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1256</v>
      </c>
      <c r="BS6" s="1486"/>
      <c r="BT6" s="1337">
        <v>64236872</v>
      </c>
      <c r="BU6" s="1124" t="s">
        <v>237</v>
      </c>
      <c r="BV6" s="1126"/>
      <c r="BW6" s="1751">
        <v>4213768</v>
      </c>
      <c r="BX6" s="1749" t="s">
        <v>257</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183</v>
      </c>
      <c r="Y7" s="1131" t="s">
        <v>1315</v>
      </c>
      <c r="Z7" s="1147"/>
      <c r="AA7" s="1150"/>
      <c r="AH7" s="1132" t="s">
        <v>1355</v>
      </c>
      <c r="AK7" s="1132" t="s">
        <v>1356</v>
      </c>
      <c r="AM7" s="1132" t="s">
        <v>1357</v>
      </c>
      <c r="AP7" s="1143" t="s">
        <v>183</v>
      </c>
      <c r="AQ7" s="1144" t="s">
        <v>183</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1249</v>
      </c>
      <c r="BS7" s="1485"/>
      <c r="BT7" s="1337">
        <v>64236873</v>
      </c>
      <c r="BU7" s="1124" t="s">
        <v>242</v>
      </c>
      <c r="BV7" s="1126"/>
      <c r="BW7" s="1751">
        <v>4213769</v>
      </c>
      <c r="BX7" s="1749" t="s">
        <v>1365</v>
      </c>
      <c r="BZ7" s="1337">
        <v>64237511</v>
      </c>
      <c r="CA7" s="1124" t="s">
        <v>272</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189</v>
      </c>
      <c r="Y8" s="1131" t="s">
        <v>1315</v>
      </c>
      <c r="Z8" s="1147"/>
      <c r="AA8" s="1150"/>
      <c r="AK8" s="1132" t="s">
        <v>1372</v>
      </c>
      <c r="AP8" s="1143" t="s">
        <v>189</v>
      </c>
      <c r="AQ8" s="1144" t="s">
        <v>189</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171</v>
      </c>
      <c r="BS8" s="1485"/>
      <c r="BT8" s="1337">
        <v>64236874</v>
      </c>
      <c r="BU8" s="1351" t="s">
        <v>1381</v>
      </c>
      <c r="BV8" s="1126"/>
      <c r="BW8" s="1751">
        <v>4213770</v>
      </c>
      <c r="BX8" s="1752" t="s">
        <v>1382</v>
      </c>
      <c r="BZ8" s="1337">
        <v>64237512</v>
      </c>
      <c r="CA8" s="1124" t="s">
        <v>267</v>
      </c>
    </row>
    <row customHeight="1" ht="11.25">
      <c r="A9" s="1130" t="s">
        <v>1383</v>
      </c>
      <c r="B9" s="1131">
        <v>2007</v>
      </c>
      <c r="E9" s="1132" t="s">
        <v>1384</v>
      </c>
      <c r="F9" s="1149"/>
      <c r="G9" s="1123" t="s">
        <v>1385</v>
      </c>
      <c r="H9" s="1123" t="s">
        <v>1386</v>
      </c>
      <c r="I9" s="1132" t="s">
        <v>116</v>
      </c>
      <c r="O9" s="1132" t="s">
        <v>1387</v>
      </c>
      <c r="V9" s="426" t="s">
        <v>116</v>
      </c>
      <c r="W9" s="1140"/>
      <c r="X9" s="1131" t="s">
        <v>195</v>
      </c>
      <c r="Y9" s="1131" t="s">
        <v>1222</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177</v>
      </c>
      <c r="BS9" s="1485"/>
      <c r="BT9" s="1337">
        <v>64236875</v>
      </c>
      <c r="BU9" s="1124" t="s">
        <v>247</v>
      </c>
      <c r="BV9" s="1126"/>
      <c r="BW9" s="1746"/>
      <c r="BX9" s="1746"/>
    </row>
    <row customHeight="1" ht="11.25">
      <c r="A10" s="1130" t="s">
        <v>1397</v>
      </c>
      <c r="B10" s="1131">
        <v>2008</v>
      </c>
      <c r="E10" s="1132" t="s">
        <v>1398</v>
      </c>
      <c r="F10" s="1149"/>
      <c r="G10" s="1132" t="s">
        <v>1399</v>
      </c>
      <c r="H10" s="1132" t="s">
        <v>1400</v>
      </c>
      <c r="I10" s="1132" t="s">
        <v>153</v>
      </c>
      <c r="J10" s="1123" t="s">
        <v>1401</v>
      </c>
      <c r="K10" s="1123" t="s">
        <v>1402</v>
      </c>
      <c r="O10" s="1132" t="s">
        <v>1403</v>
      </c>
      <c r="V10" s="427" t="s">
        <v>153</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183</v>
      </c>
      <c r="BS10" s="1485"/>
      <c r="BT10" s="1337">
        <v>64236876</v>
      </c>
      <c r="BU10" s="1124" t="s">
        <v>227</v>
      </c>
      <c r="BV10" s="1126"/>
      <c r="BW10" s="1746"/>
      <c r="BX10" s="1746"/>
    </row>
    <row customHeight="1" ht="11.25">
      <c r="A11" s="1130" t="s">
        <v>1413</v>
      </c>
      <c r="B11" s="1131">
        <v>2009</v>
      </c>
      <c r="E11" s="1132" t="s">
        <v>1414</v>
      </c>
      <c r="F11" s="1149"/>
      <c r="G11" s="1132" t="s">
        <v>1415</v>
      </c>
      <c r="H11" s="1132" t="s">
        <v>1416</v>
      </c>
      <c r="I11" s="1132" t="s">
        <v>154</v>
      </c>
      <c r="J11" s="1133" t="s">
        <v>1417</v>
      </c>
      <c r="K11" s="1155" t="s">
        <v>1418</v>
      </c>
      <c r="O11" s="1133" t="s">
        <v>1419</v>
      </c>
      <c r="V11" s="426" t="s">
        <v>154</v>
      </c>
      <c r="W11" s="331"/>
      <c r="X11" s="1140" t="s">
        <v>1389</v>
      </c>
      <c r="Y11" s="1131" t="s">
        <v>1420</v>
      </c>
      <c r="Z11" s="1147"/>
      <c r="AP11" s="1143" t="s">
        <v>195</v>
      </c>
      <c r="AQ11" s="1145" t="s">
        <v>195</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189</v>
      </c>
      <c r="BS11" s="1485"/>
      <c r="BW11" s="1746"/>
      <c r="BX11" s="1746"/>
    </row>
    <row customHeight="1" ht="11.25">
      <c r="A12" s="1130" t="s">
        <v>1427</v>
      </c>
      <c r="B12" s="1131">
        <v>2010</v>
      </c>
      <c r="E12" s="1132" t="s">
        <v>1428</v>
      </c>
      <c r="F12" s="1149"/>
      <c r="G12" s="1132" t="s">
        <v>1416</v>
      </c>
      <c r="I12" s="1132" t="s">
        <v>155</v>
      </c>
      <c r="J12" s="1133" t="s">
        <v>1429</v>
      </c>
      <c r="K12" s="1155" t="s">
        <v>1430</v>
      </c>
      <c r="O12" s="1133" t="s">
        <v>1216</v>
      </c>
      <c r="V12" s="426" t="s">
        <v>155</v>
      </c>
      <c r="W12" s="1145"/>
      <c r="X12" s="1140" t="s">
        <v>1431</v>
      </c>
      <c r="Y12" s="1131" t="s">
        <v>1222</v>
      </c>
      <c r="AP12" s="1143"/>
      <c r="AW12" s="1176" t="s">
        <v>154</v>
      </c>
      <c r="AX12" s="1176" t="s">
        <v>154</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156</v>
      </c>
      <c r="K13" s="1155" t="s">
        <v>1388</v>
      </c>
      <c r="V13" s="426" t="s">
        <v>156</v>
      </c>
      <c r="W13" s="1145"/>
      <c r="X13" s="1145"/>
      <c r="Y13" s="1145"/>
      <c r="AW13" s="1176" t="s">
        <v>155</v>
      </c>
      <c r="AX13" s="1176" t="s">
        <v>155</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157</v>
      </c>
      <c r="J14" s="1123" t="s">
        <v>1446</v>
      </c>
      <c r="N14" s="1123" t="s">
        <v>1447</v>
      </c>
      <c r="V14" s="1139">
        <v>13</v>
      </c>
      <c r="W14" s="1140"/>
      <c r="X14" s="1140" t="s">
        <v>1256</v>
      </c>
      <c r="Y14" s="1131" t="s">
        <v>1222</v>
      </c>
      <c r="AW14" s="1176" t="s">
        <v>156</v>
      </c>
      <c r="AX14" s="1176" t="s">
        <v>156</v>
      </c>
      <c r="AZ14" s="1123" t="s">
        <v>1448</v>
      </c>
      <c r="BB14" s="1176" t="s">
        <v>1449</v>
      </c>
      <c r="BC14" s="1176" t="s">
        <v>1441</v>
      </c>
      <c r="BE14" s="1176">
        <v>2012</v>
      </c>
      <c r="BH14" s="1124" t="s">
        <v>1364</v>
      </c>
      <c r="BJ14" s="1273" t="s">
        <v>1450</v>
      </c>
      <c r="BL14" s="1273" t="s">
        <v>1450</v>
      </c>
      <c r="BN14" s="1124" t="s">
        <v>1451</v>
      </c>
      <c r="BQ14" s="1337">
        <v>4213782</v>
      </c>
      <c r="BR14" s="1124" t="s">
        <v>195</v>
      </c>
      <c r="BS14" s="1485"/>
      <c r="BT14" s="1126"/>
      <c r="BU14" s="1126"/>
      <c r="BV14" s="1126"/>
      <c r="BW14" s="1750"/>
      <c r="BX14" s="1746"/>
    </row>
    <row customHeight="1" ht="19.5">
      <c r="A15" s="1130" t="s">
        <v>1452</v>
      </c>
      <c r="B15" s="1131">
        <v>2013</v>
      </c>
      <c r="E15" s="1754" t="s">
        <v>1453</v>
      </c>
      <c r="G15" s="1123" t="s">
        <v>1454</v>
      </c>
      <c r="H15" s="1123" t="s">
        <v>1455</v>
      </c>
      <c r="I15" s="1134" t="s">
        <v>158</v>
      </c>
      <c r="J15" s="1145" t="s">
        <v>586</v>
      </c>
      <c r="N15" s="1214" t="s">
        <v>1456</v>
      </c>
      <c r="X15" s="1143"/>
      <c r="AW15" s="1176" t="s">
        <v>157</v>
      </c>
      <c r="AX15" s="1176" t="s">
        <v>157</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559</v>
      </c>
      <c r="N16" s="1214" t="s">
        <v>1465</v>
      </c>
      <c r="AW16" s="1176" t="s">
        <v>158</v>
      </c>
      <c r="AX16" s="1176" t="s">
        <v>158</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1267</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170</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1256</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296</v>
      </c>
    </row>
    <row customHeight="1" ht="21">
      <c r="A23" s="1130" t="s">
        <v>1532</v>
      </c>
      <c r="B23" s="1131">
        <v>2021</v>
      </c>
      <c r="AW23" s="1176" t="s">
        <v>1533</v>
      </c>
      <c r="AX23" s="1176" t="s">
        <v>1533</v>
      </c>
      <c r="AZ23" s="1176" t="s">
        <v>1534</v>
      </c>
      <c r="BB23" s="1176" t="s">
        <v>1535</v>
      </c>
      <c r="BC23" s="1176" t="s">
        <v>1233</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102</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01.07.2024</v>
      </c>
      <c r="F29" s="1161" t="str">
        <f>IF(TEMPLATE_GROUP="","",INDEX(EndDateList,MATCH(TEMPLATE_GROUP,CodeTemplateList,0),1))</f>
        <v>30.09.2024</v>
      </c>
      <c r="H29" s="1162" t="s">
        <v>1571</v>
      </c>
      <c r="AX29" s="1176" t="s">
        <v>1572</v>
      </c>
      <c r="AZ29" s="1176" t="s">
        <v>1217</v>
      </c>
      <c r="BB29" s="1176" t="s">
        <v>1419</v>
      </c>
      <c r="BC29" s="1147"/>
      <c r="BE29" s="1176">
        <v>2027</v>
      </c>
      <c r="BJ29" s="1124" t="s">
        <v>1459</v>
      </c>
      <c r="BL29" s="1124" t="s">
        <v>1459</v>
      </c>
    </row>
    <row customHeight="1" ht="11.25">
      <c r="A30" s="1130" t="s">
        <v>1573</v>
      </c>
      <c r="D30" s="1163"/>
      <c r="E30" s="1164"/>
      <c r="F30" s="1164"/>
      <c r="AX30" s="1176" t="s">
        <v>1574</v>
      </c>
      <c r="AZ30" s="1176" t="s">
        <v>1245</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01.07.2024</v>
      </c>
      <c r="F32" s="1161" t="str">
        <f>IF(TEMPLATE_GROUP="","",INDEX(EndDateList,MATCH(TEMPLATE_GROUP,CodeTemplateList,0),1))</f>
        <v>30.09.2024</v>
      </c>
      <c r="H32" s="1166" t="s">
        <v>1582</v>
      </c>
      <c r="O32" s="1130" t="s">
        <v>1215</v>
      </c>
      <c r="AX32" s="1176" t="s">
        <v>1583</v>
      </c>
      <c r="AZ32" s="1176" t="s">
        <v>1312</v>
      </c>
      <c r="BE32" s="1176">
        <v>2030</v>
      </c>
      <c r="BJ32" s="1124" t="s">
        <v>1468</v>
      </c>
      <c r="BL32" s="1124" t="s">
        <v>1468</v>
      </c>
    </row>
    <row customHeight="1" ht="11.25">
      <c r="A33" s="1130" t="s">
        <v>16</v>
      </c>
      <c r="O33" s="1130" t="s">
        <v>1242</v>
      </c>
      <c r="AX33" s="1176" t="s">
        <v>1584</v>
      </c>
      <c r="AZ33" s="1176" t="s">
        <v>1216</v>
      </c>
      <c r="BE33" s="1176">
        <v>2031</v>
      </c>
      <c r="BJ33" s="1124" t="s">
        <v>1475</v>
      </c>
      <c r="BL33" s="1124" t="s">
        <v>1475</v>
      </c>
    </row>
    <row customHeight="1" ht="11.25">
      <c r="A34" s="1130" t="s">
        <v>1585</v>
      </c>
      <c r="O34" s="1130" t="s">
        <v>1277</v>
      </c>
      <c r="AX34" s="1176" t="s">
        <v>1586</v>
      </c>
      <c r="BE34" s="1176">
        <v>2032</v>
      </c>
      <c r="BJ34" s="1124" t="s">
        <v>1486</v>
      </c>
      <c r="BL34" s="1124" t="s">
        <v>1486</v>
      </c>
    </row>
    <row customHeight="1" ht="11.25">
      <c r="A35" s="1130" t="s">
        <v>1587</v>
      </c>
      <c r="O35" s="1130" t="s">
        <v>1310</v>
      </c>
      <c r="AX35" s="1176" t="s">
        <v>1588</v>
      </c>
      <c r="AZ35" s="1123" t="s">
        <v>1589</v>
      </c>
      <c r="BE35" s="1176">
        <v>2033</v>
      </c>
      <c r="BL35" s="1124" t="s">
        <v>1590</v>
      </c>
    </row>
    <row customHeight="1" ht="11.25">
      <c r="A36" s="1926" t="s">
        <v>1591</v>
      </c>
      <c r="D36" s="1167" t="s">
        <v>1592</v>
      </c>
      <c r="E36" s="1168" t="s">
        <v>909</v>
      </c>
      <c r="F36" s="1169" t="str">
        <f>INDEX(E37:E41,MATCH(TEMPLATE_SPHERE,F37:F41,0))</f>
        <v>водоотведения</v>
      </c>
      <c r="G36" s="1169" t="str">
        <f>INDEX(G37:G41,MATCH(TEMPLATE_SPHERE,F37:F41,0))</f>
        <v>водоотведение</v>
      </c>
      <c r="O36" s="1130" t="s">
        <v>1335</v>
      </c>
      <c r="AX36" s="1176" t="s">
        <v>1593</v>
      </c>
      <c r="AZ36" s="1176" t="s">
        <v>1216</v>
      </c>
      <c r="BE36" s="1176">
        <v>2034</v>
      </c>
      <c r="BL36" s="1124" t="s">
        <v>1594</v>
      </c>
    </row>
    <row customHeight="1" ht="11.25">
      <c r="A37" s="1130" t="s">
        <v>1595</v>
      </c>
      <c r="E37" s="463" t="s">
        <v>1596</v>
      </c>
      <c r="F37" s="1170" t="s">
        <v>810</v>
      </c>
      <c r="G37" s="463" t="s">
        <v>1597</v>
      </c>
      <c r="O37" s="1130" t="s">
        <v>1354</v>
      </c>
      <c r="AX37" s="1176" t="s">
        <v>1598</v>
      </c>
      <c r="AZ37" s="1176" t="s">
        <v>1244</v>
      </c>
      <c r="BE37" s="1176">
        <v>2035</v>
      </c>
    </row>
    <row customHeight="1" ht="11.25">
      <c r="A38" s="1130" t="s">
        <v>1599</v>
      </c>
      <c r="E38" s="463" t="s">
        <v>1600</v>
      </c>
      <c r="F38" s="1171" t="s">
        <v>856</v>
      </c>
      <c r="G38" s="463" t="s">
        <v>1601</v>
      </c>
      <c r="O38" s="1130" t="s">
        <v>1371</v>
      </c>
      <c r="AX38" s="1176" t="s">
        <v>1602</v>
      </c>
      <c r="AZ38" s="1176" t="s">
        <v>1278</v>
      </c>
      <c r="BE38" s="1176">
        <v>2036</v>
      </c>
      <c r="BH38" s="1123" t="s">
        <v>1603</v>
      </c>
      <c r="BJ38" s="1123" t="s">
        <v>1604</v>
      </c>
      <c r="BL38" s="1123" t="s">
        <v>1605</v>
      </c>
      <c r="BN38" s="1123" t="s">
        <v>1606</v>
      </c>
    </row>
    <row customHeight="1" ht="11.25">
      <c r="A39" s="1130" t="s">
        <v>1607</v>
      </c>
      <c r="E39" s="463" t="s">
        <v>1608</v>
      </c>
      <c r="F39" s="1171" t="s">
        <v>909</v>
      </c>
      <c r="G39" s="463" t="s">
        <v>1609</v>
      </c>
      <c r="O39" s="1130" t="s">
        <v>1387</v>
      </c>
      <c r="AX39" s="1176" t="s">
        <v>1610</v>
      </c>
      <c r="AZ39" s="1176" t="s">
        <v>1311</v>
      </c>
      <c r="BE39" s="1176">
        <v>2037</v>
      </c>
      <c r="BH39" s="1124" t="s">
        <v>1611</v>
      </c>
      <c r="BJ39" s="1273" t="s">
        <v>1611</v>
      </c>
      <c r="BL39" s="1273" t="s">
        <v>1611</v>
      </c>
      <c r="BN39" s="1124" t="s">
        <v>1612</v>
      </c>
    </row>
    <row customHeight="1" ht="11.25">
      <c r="A40" s="1130" t="s">
        <v>1613</v>
      </c>
      <c r="E40" s="463" t="s">
        <v>1614</v>
      </c>
      <c r="F40" s="1171" t="s">
        <v>896</v>
      </c>
      <c r="G40" s="463" t="s">
        <v>1615</v>
      </c>
      <c r="O40" s="1130" t="s">
        <v>1403</v>
      </c>
      <c r="AX40" s="1176" t="s">
        <v>1616</v>
      </c>
      <c r="BE40" s="1176">
        <v>2038</v>
      </c>
      <c r="BH40" s="1124" t="s">
        <v>1617</v>
      </c>
      <c r="BJ40" s="1273" t="s">
        <v>1029</v>
      </c>
      <c r="BL40" s="1273" t="s">
        <v>1029</v>
      </c>
      <c r="BN40" s="1124" t="s">
        <v>1063</v>
      </c>
    </row>
    <row customHeight="1" ht="11.25">
      <c r="A41" s="1130" t="s">
        <v>1618</v>
      </c>
      <c r="E41" s="463" t="s">
        <v>1619</v>
      </c>
      <c r="F41" s="1171" t="s">
        <v>1620</v>
      </c>
      <c r="G41" s="463" t="s">
        <v>1619</v>
      </c>
      <c r="O41" s="1130" t="s">
        <v>1419</v>
      </c>
      <c r="AX41" s="1176" t="s">
        <v>1621</v>
      </c>
      <c r="AZ41" s="1123" t="s">
        <v>1622</v>
      </c>
      <c r="BE41" s="1176">
        <v>2039</v>
      </c>
      <c r="BH41" s="1124" t="s">
        <v>1623</v>
      </c>
      <c r="BJ41" s="1273" t="s">
        <v>1025</v>
      </c>
      <c r="BL41" s="1273" t="s">
        <v>1025</v>
      </c>
      <c r="BN41" s="1124" t="s">
        <v>1050</v>
      </c>
    </row>
    <row customHeight="1" ht="11.25">
      <c r="A42" s="1130" t="s">
        <v>1624</v>
      </c>
      <c r="AX42" s="1176" t="s">
        <v>1625</v>
      </c>
      <c r="AZ42" s="1176" t="s">
        <v>1215</v>
      </c>
      <c r="BE42" s="1176">
        <v>2040</v>
      </c>
      <c r="BH42" s="1124" t="s">
        <v>1047</v>
      </c>
      <c r="BJ42" s="1273" t="s">
        <v>1027</v>
      </c>
      <c r="BL42" s="1273" t="s">
        <v>1027</v>
      </c>
      <c r="BN42" s="1124" t="s">
        <v>1626</v>
      </c>
    </row>
    <row customHeight="1" ht="11.25">
      <c r="A43" s="1130" t="s">
        <v>1627</v>
      </c>
      <c r="AX43" s="1176" t="s">
        <v>1628</v>
      </c>
      <c r="AZ43" s="1176" t="s">
        <v>1242</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1277</v>
      </c>
      <c r="BE44" s="1176">
        <v>2042</v>
      </c>
      <c r="BH44" s="1124" t="s">
        <v>1636</v>
      </c>
      <c r="BJ44" s="1273" t="s">
        <v>1047</v>
      </c>
      <c r="BL44" s="1273" t="s">
        <v>1047</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1310</v>
      </c>
      <c r="BE45" s="1176">
        <v>2043</v>
      </c>
      <c r="BH45" s="1124" t="s">
        <v>1645</v>
      </c>
      <c r="BJ45" s="1273" t="s">
        <v>1041</v>
      </c>
      <c r="BL45" s="1273" t="s">
        <v>1041</v>
      </c>
      <c r="BN45" s="1124" t="s">
        <v>1646</v>
      </c>
    </row>
    <row customHeight="1" ht="11.25">
      <c r="A46" s="1130" t="s">
        <v>1647</v>
      </c>
      <c r="E46" s="463" t="s">
        <v>27</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1649</v>
      </c>
      <c r="AZ46" s="1176" t="s">
        <v>1335</v>
      </c>
      <c r="BE46" s="1176">
        <v>2044</v>
      </c>
      <c r="BH46" s="1124" t="s">
        <v>1050</v>
      </c>
      <c r="BJ46" s="1273" t="s">
        <v>1031</v>
      </c>
      <c r="BL46" s="1273" t="s">
        <v>1031</v>
      </c>
      <c r="BN46" s="1124" t="s">
        <v>1650</v>
      </c>
    </row>
    <row customHeight="1" ht="11.25">
      <c r="A47" s="1130" t="s">
        <v>1651</v>
      </c>
      <c r="E47" s="463" t="s">
        <v>33</v>
      </c>
      <c r="F47" s="1171" t="s">
        <v>1640</v>
      </c>
      <c r="G47" s="1172" t="str">
        <f>_xlfn.IFERROR(IF(f_year="","01.01."&amp;CURRENT_YEAR,IF(LEN(f_quart)=0,"01.01."&amp;f_year,IF(f_quart="I квартал","01.01."&amp;f_year,IF(f_quart="II квартал","01.04."&amp;f_year,(IF(f_quart="III квартал","01.07."&amp;f_year,"01.10."&amp;f_year)))))),"01.01."&amp;CURRENT_YEAR)</f>
        <v>01.07.2024</v>
      </c>
      <c r="H47" s="1172" t="str">
        <f>_xlfn.IFERROR(IF(f_year="","31.12."&amp;CURRENT_YEAR,IF(LEN(f_quart)=0,"31.12."&amp;f_year,IF(f_quart="I квартал","31.03."&amp;f_year,IF(f_quart="II квартал","30.06."&amp;f_year,(IF(f_quart="III квартал","30.09."&amp;f_year,"31.12."&amp;f_year)))))),"31.12."&amp;CURRENT_YEAR)</f>
        <v>30.09.2024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1652</v>
      </c>
      <c r="AZ47" s="1176" t="s">
        <v>1354</v>
      </c>
      <c r="BE47" s="1176">
        <v>2045</v>
      </c>
      <c r="BH47" s="1124" t="s">
        <v>1626</v>
      </c>
      <c r="BJ47" s="1273" t="s">
        <v>1033</v>
      </c>
      <c r="BL47" s="1273" t="s">
        <v>1033</v>
      </c>
      <c r="BN47" s="1124" t="s">
        <v>1653</v>
      </c>
    </row>
    <row customHeight="1" ht="11.25">
      <c r="A48" s="1130" t="s">
        <v>1654</v>
      </c>
      <c r="E48" s="463" t="s">
        <v>1655</v>
      </c>
      <c r="F48" s="1171" t="s">
        <v>1656</v>
      </c>
      <c r="G48" s="1172" t="str">
        <f>_xlfn.IFERROR(IF(f_year="","01.01."&amp;CURRENT_YEAR,"01.01."&amp;f_year),"01.01."&amp;CURRENT_YEAR)</f>
        <v>01.01.2024</v>
      </c>
      <c r="H48" s="1172" t="str">
        <f>_xlfn.IFERROR(IF(f_year="","31.12."&amp;CURRENT_YEAR,"31.12."&amp;f_year),"31.12."&amp;CURRENT_YEAR)</f>
        <v>31.12.2024</v>
      </c>
      <c r="I48" s="1798">
        <f>IF(f_year="",TRUE,FALSE)</f>
        <v>0</v>
      </c>
      <c r="J48" s="1801" t="s">
        <v>1657</v>
      </c>
      <c r="K48" s="1802"/>
      <c r="AX48" s="1176" t="s">
        <v>1658</v>
      </c>
      <c r="AZ48" s="1176" t="s">
        <v>1371</v>
      </c>
      <c r="BE48" s="1176">
        <v>2046</v>
      </c>
      <c r="BH48" s="1124" t="s">
        <v>1630</v>
      </c>
      <c r="BJ48" s="1273" t="s">
        <v>1035</v>
      </c>
      <c r="BL48" s="1273" t="s">
        <v>1035</v>
      </c>
      <c r="BN48" s="1124" t="s">
        <v>1659</v>
      </c>
    </row>
    <row customHeight="1" ht="11.25">
      <c r="A49" s="1130" t="s">
        <v>1660</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1051</v>
      </c>
      <c r="BJ49" s="1273" t="s">
        <v>1037</v>
      </c>
      <c r="BL49" s="1273" t="s">
        <v>1037</v>
      </c>
    </row>
    <row customHeight="1" ht="11.25">
      <c r="A50" s="1130" t="s">
        <v>1664</v>
      </c>
      <c r="E50" s="463" t="s">
        <v>1665</v>
      </c>
      <c r="F50" s="1171" t="s">
        <v>1021</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1637</v>
      </c>
      <c r="BJ50" s="1273" t="s">
        <v>1039</v>
      </c>
      <c r="BL50" s="1273" t="s">
        <v>1039</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1646</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1216</v>
      </c>
      <c r="BE52" s="1176">
        <v>2050</v>
      </c>
      <c r="BH52" s="1124" t="s">
        <v>1650</v>
      </c>
      <c r="BJ52" s="1273" t="s">
        <v>1050</v>
      </c>
      <c r="BL52" s="1273" t="s">
        <v>1050</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1653</v>
      </c>
      <c r="BJ53" s="1273" t="s">
        <v>1626</v>
      </c>
      <c r="BL53" s="1273" t="s">
        <v>1626</v>
      </c>
    </row>
    <row customHeight="1" ht="11.25">
      <c r="A54" s="1130" t="s">
        <v>1680</v>
      </c>
      <c r="AX54" s="1176" t="s">
        <v>1681</v>
      </c>
      <c r="AZ54" s="1123" t="s">
        <v>1682</v>
      </c>
      <c r="BE54" s="1176">
        <v>2052</v>
      </c>
      <c r="BH54" s="1124" t="s">
        <v>1659</v>
      </c>
      <c r="BJ54" s="1273" t="s">
        <v>1630</v>
      </c>
      <c r="BL54" s="1273" t="s">
        <v>1630</v>
      </c>
    </row>
    <row customHeight="1" ht="11.25">
      <c r="A55" s="1130" t="s">
        <v>1683</v>
      </c>
      <c r="AX55" s="1176" t="s">
        <v>1684</v>
      </c>
      <c r="AZ55" s="1176" t="s">
        <v>1218</v>
      </c>
      <c r="BE55" s="1176">
        <v>2053</v>
      </c>
      <c r="BH55" s="1126" t="s">
        <v>22</v>
      </c>
      <c r="BJ55" s="1273" t="s">
        <v>1051</v>
      </c>
      <c r="BL55" s="1273" t="s">
        <v>1051</v>
      </c>
    </row>
    <row customHeight="1" ht="11.25">
      <c r="A56" s="1130" t="s">
        <v>1685</v>
      </c>
      <c r="D56" s="1174" t="s">
        <v>1686</v>
      </c>
      <c r="E56" s="1151" t="s">
        <v>115</v>
      </c>
      <c r="F56" s="1130" t="s">
        <v>1687</v>
      </c>
      <c r="AX56" s="1176" t="s">
        <v>1688</v>
      </c>
      <c r="AZ56" s="1176" t="s">
        <v>1246</v>
      </c>
      <c r="BE56" s="1176">
        <v>2054</v>
      </c>
      <c r="BH56" s="1126" t="s">
        <v>22</v>
      </c>
      <c r="BJ56" s="1273" t="s">
        <v>1637</v>
      </c>
      <c r="BL56" s="1273" t="s">
        <v>1637</v>
      </c>
    </row>
    <row customHeight="1" ht="11.25">
      <c r="A57" s="1130" t="s">
        <v>1689</v>
      </c>
      <c r="D57" s="1174" t="s">
        <v>1690</v>
      </c>
      <c r="E57" s="1151" t="s">
        <v>115</v>
      </c>
      <c r="F57" s="1130" t="s">
        <v>1687</v>
      </c>
      <c r="AX57" s="1176" t="s">
        <v>1691</v>
      </c>
      <c r="AZ57" s="1176" t="s">
        <v>1280</v>
      </c>
      <c r="BE57" s="1176">
        <v>2055</v>
      </c>
      <c r="BJ57" s="1273" t="s">
        <v>1646</v>
      </c>
      <c r="BL57" s="1273" t="s">
        <v>1646</v>
      </c>
    </row>
    <row customHeight="1" ht="11.25">
      <c r="A58" s="1130" t="s">
        <v>1692</v>
      </c>
      <c r="D58" s="1174" t="s">
        <v>1693</v>
      </c>
      <c r="E58" s="1151" t="s">
        <v>115</v>
      </c>
      <c r="F58" s="1130" t="s">
        <v>1687</v>
      </c>
      <c r="AX58" s="1176" t="s">
        <v>1694</v>
      </c>
      <c r="BE58" s="1176">
        <v>2056</v>
      </c>
      <c r="BJ58" s="1273" t="s">
        <v>1650</v>
      </c>
      <c r="BL58" s="1273" t="s">
        <v>1650</v>
      </c>
    </row>
    <row customHeight="1" ht="11.25">
      <c r="A59" s="1130" t="s">
        <v>1695</v>
      </c>
      <c r="D59" s="1174" t="s">
        <v>136</v>
      </c>
      <c r="E59" s="1151" t="s">
        <v>1583</v>
      </c>
      <c r="F59" s="1130" t="s">
        <v>1696</v>
      </c>
      <c r="AX59" s="1176" t="s">
        <v>1697</v>
      </c>
      <c r="AZ59" s="1123" t="s">
        <v>1698</v>
      </c>
      <c r="BE59" s="1176">
        <v>2057</v>
      </c>
      <c r="BJ59" s="1273" t="s">
        <v>1653</v>
      </c>
      <c r="BL59" s="1273" t="s">
        <v>1653</v>
      </c>
    </row>
    <row customHeight="1" ht="11.25">
      <c r="A60" s="1130" t="s">
        <v>1699</v>
      </c>
      <c r="D60" s="1174" t="s">
        <v>1700</v>
      </c>
      <c r="E60" s="1151" t="s">
        <v>1583</v>
      </c>
      <c r="F60" s="1130" t="s">
        <v>1696</v>
      </c>
      <c r="AX60" s="1176" t="s">
        <v>1701</v>
      </c>
      <c r="AZ60" s="1176" t="s">
        <v>1219</v>
      </c>
      <c r="BE60" s="1176">
        <v>2058</v>
      </c>
      <c r="BJ60" s="1273" t="s">
        <v>1659</v>
      </c>
      <c r="BL60" s="1273" t="s">
        <v>1659</v>
      </c>
    </row>
    <row customHeight="1" ht="11.25">
      <c r="A61" s="1130" t="s">
        <v>1702</v>
      </c>
      <c r="D61" s="1174" t="s">
        <v>1703</v>
      </c>
      <c r="E61" s="1151" t="s">
        <v>1583</v>
      </c>
      <c r="F61" s="1130" t="s">
        <v>1696</v>
      </c>
      <c r="AX61" s="1176" t="s">
        <v>1704</v>
      </c>
      <c r="AZ61" s="1176" t="s">
        <v>1247</v>
      </c>
      <c r="BE61" s="1176">
        <v>2059</v>
      </c>
      <c r="BL61" s="1273" t="s">
        <v>1043</v>
      </c>
    </row>
    <row customHeight="1" ht="11.25">
      <c r="A62" s="1130" t="s">
        <v>1705</v>
      </c>
      <c r="D62" s="1174" t="s">
        <v>135</v>
      </c>
      <c r="E62" s="1151">
        <v>30</v>
      </c>
      <c r="F62" s="1130" t="s">
        <v>1696</v>
      </c>
      <c r="AZ62" s="1176" t="s">
        <v>1281</v>
      </c>
      <c r="BE62" s="1176">
        <v>2060</v>
      </c>
      <c r="BL62" s="1273" t="s">
        <v>1045</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1714</v>
      </c>
      <c r="AZ68" s="1176" t="s">
        <v>1248</v>
      </c>
      <c r="BE68" s="1176">
        <v>2066</v>
      </c>
      <c r="BH68" s="1123" t="s">
        <v>1715</v>
      </c>
      <c r="BJ68" s="1123" t="s">
        <v>1716</v>
      </c>
      <c r="BL68" s="1123" t="s">
        <v>1717</v>
      </c>
      <c r="BN68" s="1123" t="s">
        <v>1718</v>
      </c>
    </row>
    <row customHeight="1" ht="11.25">
      <c r="A69" s="1130" t="s">
        <v>1719</v>
      </c>
      <c r="AZ69" s="1176" t="s">
        <v>1282</v>
      </c>
      <c r="BE69" s="1176">
        <v>2067</v>
      </c>
      <c r="BH69" s="1124" t="s">
        <v>1720</v>
      </c>
      <c r="BI69" s="1173" t="s">
        <v>114</v>
      </c>
      <c r="BJ69" s="1124" t="s">
        <v>1721</v>
      </c>
      <c r="BK69" s="1173" t="s">
        <v>114</v>
      </c>
      <c r="BL69" s="1124" t="s">
        <v>1722</v>
      </c>
      <c r="BM69" s="1126" t="s">
        <v>114</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115</v>
      </c>
      <c r="BJ73" s="1124" t="s">
        <v>1739</v>
      </c>
      <c r="BK73" s="1173" t="s">
        <v>115</v>
      </c>
      <c r="BL73" s="1124" t="s">
        <v>1740</v>
      </c>
      <c r="BM73" s="1126" t="s">
        <v>115</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1229</v>
      </c>
      <c r="BH76" s="1124" t="s">
        <v>1751</v>
      </c>
      <c r="BJ76" s="1124" t="s">
        <v>1752</v>
      </c>
      <c r="BL76" s="1124" t="s">
        <v>1753</v>
      </c>
    </row>
    <row customHeight="1" ht="11.25">
      <c r="A77" s="1130" t="s">
        <v>1754</v>
      </c>
      <c r="AZ77" s="1176" t="s">
        <v>1258</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1021</v>
      </c>
    </row>
    <row customHeight="1" ht="11.25">
      <c r="A91" s="1130" t="s">
        <v>1797</v>
      </c>
      <c r="AZ91" s="1176" t="s">
        <v>1057</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574</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1216</v>
      </c>
    </row>
    <row customHeight="1" ht="11.25">
      <c r="AZ116" s="1957" t="s">
        <v>1839</v>
      </c>
      <c r="BA116" s="1958" t="s">
        <v>1840</v>
      </c>
      <c r="BH116" s="1124" t="s">
        <v>1244</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0DCA2-C953-41CF-5F95-7566AA42E122}"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302</v>
      </c>
      <c r="J1" s="511" t="s">
        <v>14</v>
      </c>
    </row>
    <row customHeight="1" ht="22.5" hidden="1">
      <c r="A2" s="558"/>
      <c r="B2" s="558"/>
      <c r="C2" s="1786" t="s">
        <v>102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87</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309</v>
      </c>
      <c r="G13" s="530"/>
      <c r="H13" s="1589"/>
      <c r="J13" s="511">
        <v>19</v>
      </c>
    </row>
    <row customHeight="1" ht="19.95">
      <c r="A14" s="558"/>
      <c r="B14" s="558"/>
      <c r="C14" s="513"/>
      <c r="D14" s="1579" t="s">
        <v>711</v>
      </c>
      <c r="E14" s="1580" t="s">
        <v>1857</v>
      </c>
      <c r="F14" s="1582"/>
      <c r="G14" s="1581" t="s">
        <v>1858</v>
      </c>
      <c r="H14" s="1589"/>
      <c r="J14" s="511">
        <v>19</v>
      </c>
    </row>
    <row customHeight="1" ht="19.95">
      <c r="A15" s="558"/>
      <c r="B15" s="558"/>
      <c r="C15" s="513"/>
      <c r="D15" s="1579" t="s">
        <v>310</v>
      </c>
      <c r="E15" s="1580" t="s">
        <v>1859</v>
      </c>
      <c r="F15" s="1582"/>
      <c r="G15" s="1581" t="s">
        <v>1860</v>
      </c>
      <c r="H15" s="1589"/>
      <c r="J15" s="511">
        <v>19</v>
      </c>
    </row>
    <row customHeight="1" ht="24">
      <c r="A16" s="558"/>
      <c r="B16" s="558"/>
      <c r="C16" s="513"/>
      <c r="D16" s="1579" t="s">
        <v>313</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115</v>
      </c>
      <c r="E19" s="1583" t="s">
        <v>1866</v>
      </c>
      <c r="F19" s="1577" t="s">
        <v>309</v>
      </c>
      <c r="G19" s="2527" t="s">
        <v>1867</v>
      </c>
      <c r="H19" s="531"/>
      <c r="J19" s="511">
        <v>22</v>
      </c>
    </row>
    <row s="4675" customFormat="1" customHeight="1" ht="5.25" hidden="1">
      <c r="A20" s="558"/>
      <c r="B20" s="558"/>
      <c r="C20" s="1585"/>
      <c r="D20" s="1584" t="s">
        <v>1118</v>
      </c>
      <c r="E20" s="1070"/>
      <c r="F20" s="1069"/>
      <c r="G20" s="2528"/>
      <c r="J20" s="1586">
        <v>0</v>
      </c>
    </row>
    <row customHeight="1" ht="15.75">
      <c r="A21" s="558"/>
      <c r="B21" s="558"/>
      <c r="C21" s="513"/>
      <c r="D21" s="523"/>
      <c r="E21" s="471" t="s">
        <v>342</v>
      </c>
      <c r="F21" s="525"/>
      <c r="G21" s="2529"/>
      <c r="H21" s="1589"/>
      <c r="J21" s="511">
        <v>15</v>
      </c>
    </row>
    <row s="3235" customFormat="1" customHeight="1" ht="26.25">
      <c r="A22" s="558"/>
      <c r="B22" s="558"/>
      <c r="C22" s="558"/>
      <c r="D22" s="1576" t="s">
        <v>91</v>
      </c>
      <c r="E22" s="530" t="s">
        <v>1868</v>
      </c>
      <c r="F22" s="1582"/>
      <c r="G22" s="530" t="s">
        <v>1869</v>
      </c>
      <c r="H22" s="1588"/>
      <c r="J22" s="557">
        <v>25</v>
      </c>
    </row>
    <row s="3235" customFormat="1" customHeight="1" ht="19.95">
      <c r="A23" s="558"/>
      <c r="B23" s="558"/>
      <c r="C23" s="558"/>
      <c r="D23" s="1576" t="s">
        <v>92</v>
      </c>
      <c r="E23" s="1583" t="s">
        <v>1870</v>
      </c>
      <c r="F23" s="1587"/>
      <c r="G23" s="530" t="s">
        <v>1871</v>
      </c>
      <c r="H23" s="1588"/>
      <c r="J23" s="557">
        <v>19</v>
      </c>
    </row>
    <row s="3235"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7FFF9-DE87-B43B-8705-B8A7E514403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4" width="3.00390625" customWidth="1"/>
    <col min="12" max="14" style="2924" width="8.00390625" customWidth="1"/>
    <col min="15" max="15" style="2924" width="25.00390625" customWidth="1"/>
    <col min="16" max="16" style="2924"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102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0" customFormat="1" customHeight="1" ht="10.5">
      <c r="B14" s="890"/>
      <c r="D14" s="238"/>
      <c r="K14" s="556"/>
      <c r="L14" s="556"/>
      <c r="M14" s="556"/>
      <c r="N14" s="556"/>
      <c r="O14" s="282"/>
      <c r="P14" s="556"/>
      <c r="Q14" s="281"/>
      <c r="R14" s="281"/>
      <c r="S14" s="281"/>
      <c r="T14" s="281"/>
      <c r="IU14" s="237">
        <v>10</v>
      </c>
    </row>
    <row s="294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AE34F-0DCA-E9D4-2316-7370884F83B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102</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4A38-5988-2A0F-7727-90DBD82A146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4" width="3.00390625" customWidth="1"/>
    <col min="14" max="16" style="2924" width="8.00390625" customWidth="1"/>
    <col min="17" max="17" style="2924" width="25.00390625" customWidth="1"/>
    <col min="18" max="18" style="2924"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102</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42A4C-EC39-BC22-DCDA-6C8296A0251C}"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4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4" width="3.00390625" customWidth="1"/>
    <col min="16" max="16" style="2924" width="8.00390625" customWidth="1"/>
    <col min="17" max="17" style="2774" width="9.140625" hidden="1"/>
  </cols>
  <sheetData>
    <row customHeight="1" ht="22.5" hidden="1">
      <c r="Q1" s="1211" t="s">
        <v>14</v>
      </c>
    </row>
    <row s="2909" customFormat="1" customHeight="1" ht="22.5" hidden="1">
      <c r="A2" s="552"/>
      <c r="B2" s="1216">
        <v>1</v>
      </c>
      <c r="C2" s="1216"/>
      <c r="D2" s="1984" t="s">
        <v>102</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102</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41"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4" customFormat="1" customHeight="1" ht="44.25">
      <c r="A11" s="1687"/>
      <c r="B11" s="1422"/>
      <c r="C11" s="1687"/>
      <c r="D11" s="1571"/>
      <c r="E11" s="2548" t="s">
        <v>87</v>
      </c>
      <c r="F11" s="2548" t="s">
        <v>307</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311</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4F34-CF57-DD34-BA61-249F314FC8A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504" width="9.140625" hidden="1"/>
    <col min="3" max="3" style="4764" width="3.00390625" customWidth="1"/>
    <col min="4" max="4" style="4504" width="6.00390625" customWidth="1"/>
    <col min="5" max="5" style="4504" width="22.00390625" customWidth="1"/>
    <col min="6" max="6" style="4504" width="15.00390625" customWidth="1"/>
    <col min="7" max="7" style="4504" width="14.00390625" customWidth="1"/>
    <col min="8" max="8" style="4504" width="47.00390625" customWidth="1"/>
    <col min="9" max="9" style="4504" width="115.00390625" customWidth="1"/>
    <col min="10" max="10" style="4504" width="3.00390625" customWidth="1"/>
    <col min="11" max="12" style="4504" width="8.00390625" customWidth="1"/>
    <col min="13" max="13" style="450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393</v>
      </c>
      <c r="I10" s="2265"/>
      <c r="M10" s="177">
        <v>23</v>
      </c>
    </row>
    <row customHeight="1" ht="12" hidden="1">
      <c r="D11" s="143" t="s">
        <v>114</v>
      </c>
      <c r="E11" s="143" t="s">
        <v>90</v>
      </c>
      <c r="F11" s="143" t="s">
        <v>115</v>
      </c>
      <c r="G11" s="143" t="s">
        <v>91</v>
      </c>
      <c r="H11" s="143" t="s">
        <v>92</v>
      </c>
      <c r="I11" s="143" t="s">
        <v>116</v>
      </c>
      <c r="M11" s="177">
        <v>0</v>
      </c>
    </row>
    <row s="4504" customFormat="1" customHeight="1" ht="26.25">
      <c r="A12" s="201" t="s">
        <v>89</v>
      </c>
      <c r="B12" s="181" t="s">
        <v>22</v>
      </c>
      <c r="C12" s="182"/>
      <c r="D12" s="184" t="s">
        <v>114</v>
      </c>
      <c r="E12" s="437"/>
      <c r="F12" s="437"/>
      <c r="G12" s="1790" t="s">
        <v>22</v>
      </c>
      <c r="H12" s="438"/>
      <c r="I12" s="2225" t="s">
        <v>1894</v>
      </c>
      <c r="K12" s="328"/>
      <c r="L12" s="329"/>
      <c r="M12" s="173">
        <v>25</v>
      </c>
    </row>
    <row customHeight="1" ht="15.75">
      <c r="A13" s="177"/>
      <c r="B13" s="177"/>
      <c r="C13" s="177"/>
      <c r="D13" s="165"/>
      <c r="E13" s="186" t="s">
        <v>471</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AC78-924B-9868-0FAB-82600307145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9" style="4798" width="8.00390625" customWidth="1"/>
    <col min="10" max="10" style="4798"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35B79-C5F5-6D9C-971F-0C6143102D7F}"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8" width="9.140625" hidden="1"/>
    <col min="3" max="3" style="4797" width="3.00390625" customWidth="1"/>
    <col min="4" max="4" style="4798" width="6.00390625" customWidth="1"/>
    <col min="5" max="5" style="4798" width="94.00390625" customWidth="1"/>
    <col min="6" max="12" style="4798" width="8.00390625" customWidth="1"/>
    <col min="13" max="13" style="4798"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290</v>
      </c>
      <c r="M9" s="125">
        <v>16</v>
      </c>
    </row>
    <row customHeight="1" ht="12.75">
      <c r="C10" s="148"/>
      <c r="D10" s="143" t="s">
        <v>114</v>
      </c>
      <c r="E10" s="143" t="s">
        <v>101</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AC671-DA73-433D-CE1D-F44E2133BC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AB0CE-20AA-08F1-E664-2280141663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7" customFormat="1" customHeight="1" ht="17.25">
      <c r="A2" s="1871" t="s">
        <v>1905</v>
      </c>
    </row>
    <row r="4" s="4798" customFormat="1" customHeight="1" ht="15">
      <c r="C4" s="1872"/>
      <c r="D4" s="169"/>
      <c r="E4" s="433"/>
    </row>
    <row r="6" s="4807" customFormat="1" customHeight="1" ht="17.25">
      <c r="A6" s="1871" t="s">
        <v>1906</v>
      </c>
    </row>
    <row r="8" s="4798" customFormat="1" customHeight="1" ht="17.25">
      <c r="C8" s="1873"/>
      <c r="D8" s="169"/>
      <c r="E8" s="170"/>
    </row>
    <row r="11" s="4807" customFormat="1" customHeight="1" ht="17.25">
      <c r="A11" s="1871" t="s">
        <v>1907</v>
      </c>
    </row>
    <row r="13" s="2864" customFormat="1" customHeight="1" ht="15">
      <c r="A13" s="2273">
        <v>1</v>
      </c>
      <c r="B13" s="1216"/>
      <c r="C13" s="857" t="s">
        <v>102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107</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7" customFormat="1" customHeight="1" ht="17.25">
      <c r="A17" s="1871" t="s">
        <v>1908</v>
      </c>
    </row>
    <row r="19" s="2909" customFormat="1" customHeight="1" ht="15">
      <c r="A19" s="1938"/>
      <c r="B19" s="1422">
        <v>1</v>
      </c>
      <c r="C19" s="1422"/>
      <c r="D19" s="856" t="s">
        <v>102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9" customFormat="1" customHeight="1" ht="15">
      <c r="A23" s="479"/>
      <c r="B23" s="479"/>
      <c r="C23" s="1784" t="s">
        <v>102</v>
      </c>
      <c r="D23" s="2164" t="s">
        <v>114</v>
      </c>
      <c r="E23" s="2165"/>
      <c r="F23" s="2163" t="s">
        <v>19</v>
      </c>
      <c r="G23" s="2613"/>
      <c r="H23" s="2183">
        <v>1</v>
      </c>
      <c r="I23" s="2615" t="str">
        <f>IF(U23="","",INDEX(TERRITORY_MR_LIST,MATCH(U23,TERRITORY_LIST_ID,0)))</f>
        <v/>
      </c>
      <c r="J23" s="2163" t="s">
        <v>19</v>
      </c>
      <c r="K23" s="888"/>
      <c r="L23" s="1838" t="s">
        <v>114</v>
      </c>
      <c r="M23" s="659"/>
      <c r="N23" s="660"/>
      <c r="O23" s="660"/>
      <c r="P23" s="660"/>
      <c r="Q23" s="660"/>
      <c r="R23" s="660"/>
      <c r="S23" s="660"/>
      <c r="T23" s="660"/>
      <c r="U23" s="661"/>
      <c r="V23" s="660"/>
      <c r="W23" s="660"/>
      <c r="X23" s="651"/>
      <c r="Y23" s="651" t="s">
        <v>123</v>
      </c>
      <c r="Z23" s="651">
        <v>1705000</v>
      </c>
      <c r="AA23" s="651"/>
      <c r="AB23" s="651"/>
      <c r="AC23" s="651"/>
      <c r="AD23" s="651"/>
      <c r="AE23" s="651"/>
      <c r="AF23" s="651"/>
      <c r="AG23" s="651"/>
      <c r="AH23" s="651"/>
      <c r="AI23" s="651"/>
      <c r="AJ23" s="651"/>
      <c r="AK23" s="651"/>
      <c r="AL23" s="651"/>
    </row>
    <row s="2979" customFormat="1" customHeight="1" ht="15">
      <c r="A24" s="479"/>
      <c r="B24" s="479"/>
      <c r="C24" s="232"/>
      <c r="D24" s="2164"/>
      <c r="E24" s="2166"/>
      <c r="F24" s="2163"/>
      <c r="G24" s="2614"/>
      <c r="H24" s="2183"/>
      <c r="I24" s="2616"/>
      <c r="J24" s="2163"/>
      <c r="K24" s="477"/>
      <c r="L24" s="233"/>
      <c r="M24" s="663" t="s">
        <v>124</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9" customFormat="1" customHeight="1" ht="15">
      <c r="A25" s="479"/>
      <c r="B25" s="479"/>
      <c r="C25" s="232"/>
      <c r="D25" s="2164"/>
      <c r="E25" s="2167"/>
      <c r="F25" s="2163"/>
      <c r="G25" s="477"/>
      <c r="H25" s="233"/>
      <c r="I25" s="636" t="s">
        <v>125</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9" customFormat="1" customHeight="1" ht="15">
      <c r="A29" s="479"/>
      <c r="B29" s="479"/>
      <c r="C29" s="232"/>
      <c r="D29" s="1877"/>
      <c r="E29" s="1877"/>
      <c r="F29" s="1877"/>
      <c r="G29" s="2617" t="s">
        <v>102</v>
      </c>
      <c r="H29" s="2159">
        <v>1</v>
      </c>
      <c r="I29" s="2618" t="str">
        <f>IF(U29="","",INDEX(TERRITORY_MR_LIST,MATCH(U29,TERRITORY_LIST_ID,0)))</f>
        <v/>
      </c>
      <c r="J29" s="2163" t="s">
        <v>19</v>
      </c>
      <c r="K29" s="888"/>
      <c r="L29" s="1838" t="s">
        <v>114</v>
      </c>
      <c r="M29" s="659"/>
      <c r="N29" s="660"/>
      <c r="O29" s="660"/>
      <c r="P29" s="660"/>
      <c r="Q29" s="660"/>
      <c r="R29" s="660"/>
      <c r="S29" s="660"/>
      <c r="T29" s="660"/>
      <c r="U29" s="661"/>
      <c r="V29" s="660"/>
      <c r="W29" s="660"/>
      <c r="X29" s="651"/>
      <c r="Y29" s="651" t="s">
        <v>123</v>
      </c>
      <c r="Z29" s="651">
        <v>1705000</v>
      </c>
      <c r="AA29" s="651"/>
      <c r="AB29" s="651"/>
      <c r="AC29" s="651"/>
      <c r="AD29" s="651"/>
      <c r="AE29" s="651"/>
      <c r="AF29" s="651"/>
      <c r="AG29" s="651"/>
      <c r="AH29" s="651"/>
      <c r="AI29" s="651"/>
      <c r="AJ29" s="651"/>
      <c r="AK29" s="651"/>
      <c r="AL29" s="651"/>
    </row>
    <row s="2979" customFormat="1" customHeight="1" ht="15">
      <c r="A30" s="479"/>
      <c r="B30" s="479"/>
      <c r="C30" s="232"/>
      <c r="D30" s="1877"/>
      <c r="E30" s="1877"/>
      <c r="F30" s="1877"/>
      <c r="G30" s="2617"/>
      <c r="H30" s="2159"/>
      <c r="I30" s="2618"/>
      <c r="J30" s="2163"/>
      <c r="K30" s="477"/>
      <c r="L30" s="233"/>
      <c r="M30" s="663" t="s">
        <v>124</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9" customFormat="1" customHeight="1" ht="15">
      <c r="A34" s="479"/>
      <c r="B34" s="479"/>
      <c r="C34" s="232"/>
      <c r="D34" s="1877"/>
      <c r="E34" s="1877"/>
      <c r="F34" s="1877"/>
      <c r="G34" s="1877"/>
      <c r="H34" s="1877"/>
      <c r="I34" s="1877"/>
      <c r="J34" s="1877"/>
      <c r="K34" s="1855" t="s">
        <v>102</v>
      </c>
      <c r="L34" s="1785" t="s">
        <v>114</v>
      </c>
      <c r="M34" s="867"/>
      <c r="N34" s="868"/>
      <c r="O34" s="660"/>
      <c r="P34" s="660"/>
      <c r="Q34" s="660"/>
      <c r="R34" s="660"/>
      <c r="S34" s="660"/>
      <c r="T34" s="660"/>
      <c r="U34" s="661"/>
      <c r="V34" s="660"/>
      <c r="W34" s="660"/>
      <c r="X34" s="651"/>
      <c r="Y34" s="651" t="s">
        <v>123</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7" customFormat="1" customHeight="1" ht="11.25">
      <c r="A37" s="1871" t="s">
        <v>1912</v>
      </c>
    </row>
    <row customHeight="1" ht="11.25"/>
    <row s="3233" customFormat="1" customHeight="1" ht="22.5">
      <c r="A39" s="1847"/>
      <c r="B39" s="513"/>
      <c r="C39" s="915"/>
      <c r="D39" s="496"/>
      <c r="E39" s="916"/>
      <c r="F39" s="1868"/>
      <c r="G39" s="1878"/>
      <c r="H39" s="531"/>
    </row>
    <row customHeight="1" ht="11.25"/>
    <row s="4807" customFormat="1" customHeight="1" ht="11.25">
      <c r="A41" s="1871" t="s">
        <v>1913</v>
      </c>
    </row>
    <row customHeight="1" ht="11.25"/>
    <row s="3233" customFormat="1" customHeight="1" ht="22.5">
      <c r="A43" s="513"/>
      <c r="B43" s="513"/>
      <c r="C43" s="513"/>
      <c r="D43" s="496"/>
      <c r="E43" s="916"/>
      <c r="F43" s="917"/>
      <c r="G43" s="1878"/>
      <c r="H43" s="531"/>
    </row>
    <row customHeight="1" ht="11.25"/>
    <row s="4807" customFormat="1" customHeight="1" ht="11.25">
      <c r="A45" s="1871" t="s">
        <v>1914</v>
      </c>
    </row>
    <row customHeight="1" ht="11.25"/>
    <row s="3233" customFormat="1" customHeight="1" ht="24">
      <c r="A47" s="2258" t="s">
        <v>316</v>
      </c>
      <c r="B47" s="558"/>
      <c r="C47" s="2269"/>
      <c r="D47" s="501" t="str">
        <f>A47</f>
        <v>5.1</v>
      </c>
      <c r="E47" s="498" t="s">
        <v>317</v>
      </c>
      <c r="F47" s="2032" t="s">
        <v>309</v>
      </c>
      <c r="G47" s="500" t="s">
        <v>318</v>
      </c>
      <c r="H47" s="531"/>
      <c r="I47" s="908"/>
    </row>
    <row s="3233" customFormat="1" customHeight="1" ht="22.5">
      <c r="A48" s="2258"/>
      <c r="B48" s="558"/>
      <c r="C48" s="2269"/>
      <c r="D48" s="496" t="str">
        <f>D47&amp;".1"</f>
        <v>5.1.1</v>
      </c>
      <c r="E48" s="495" t="s">
        <v>319</v>
      </c>
      <c r="F48" s="2033" t="s">
        <v>22</v>
      </c>
      <c r="G48" s="530"/>
      <c r="H48" s="531"/>
      <c r="I48" s="908"/>
    </row>
    <row s="3233" customFormat="1" customHeight="1" ht="22.5">
      <c r="A49" s="2258"/>
      <c r="B49" s="558"/>
      <c r="C49" s="2269"/>
      <c r="D49" s="496" t="str">
        <f>D47&amp;".2"</f>
        <v>5.1.2</v>
      </c>
      <c r="E49" s="495" t="s">
        <v>320</v>
      </c>
      <c r="F49" s="1788" t="s">
        <v>22</v>
      </c>
      <c r="G49" s="500" t="s">
        <v>321</v>
      </c>
      <c r="H49" s="531"/>
      <c r="I49" s="908"/>
    </row>
    <row s="3233" customFormat="1" customHeight="1" ht="22.5">
      <c r="A50" s="2258"/>
      <c r="B50" s="558"/>
      <c r="C50" s="2269"/>
      <c r="D50" s="496" t="str">
        <f>D47&amp;".3"</f>
        <v>5.1.3</v>
      </c>
      <c r="E50" s="495" t="s">
        <v>322</v>
      </c>
      <c r="F50" s="2033" t="s">
        <v>22</v>
      </c>
      <c r="G50" s="530"/>
      <c r="H50" s="531"/>
      <c r="I50" s="908"/>
    </row>
    <row s="3233" customFormat="1" customHeight="1" ht="22.5">
      <c r="A51" s="2258"/>
      <c r="B51" s="558"/>
      <c r="C51" s="2269"/>
      <c r="D51" s="496" t="str">
        <f>D47&amp;".4"</f>
        <v>5.1.4</v>
      </c>
      <c r="E51" s="495" t="s">
        <v>323</v>
      </c>
      <c r="F51" s="2033" t="s">
        <v>22</v>
      </c>
      <c r="G51" s="500" t="s">
        <v>324</v>
      </c>
      <c r="H51" s="531"/>
      <c r="I51" s="908"/>
    </row>
    <row r="54" s="4807"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395</v>
      </c>
      <c r="Q56" s="572" t="s">
        <v>396</v>
      </c>
      <c r="R56" s="573" t="s">
        <v>397</v>
      </c>
      <c r="S56" s="1692" t="s">
        <v>398</v>
      </c>
      <c r="T56" s="1692"/>
      <c r="U56" s="1692"/>
      <c r="V56" s="1692"/>
    </row>
    <row r="58" s="4807"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07" customFormat="1" customHeight="1" ht="11.25">
      <c r="A62" s="1871" t="s">
        <v>1917</v>
      </c>
    </row>
    <row r="64" s="4504" customFormat="1" customHeight="1" ht="15">
      <c r="A64" s="201" t="s">
        <v>89</v>
      </c>
      <c r="B64" s="181" t="s">
        <v>22</v>
      </c>
      <c r="C64" s="1882"/>
      <c r="D64" s="184"/>
      <c r="E64" s="437"/>
      <c r="F64" s="437"/>
      <c r="G64" s="1859"/>
      <c r="H64" s="1881"/>
      <c r="I64" s="1860"/>
      <c r="K64" s="328"/>
      <c r="L64" s="329"/>
    </row>
    <row r="66" s="4807" customFormat="1" customHeight="1" ht="11.25">
      <c r="A66" s="1871" t="s">
        <v>1918</v>
      </c>
    </row>
    <row r="68" s="2774" customFormat="1" customHeight="1" ht="14.25">
      <c r="A68" s="399"/>
      <c r="B68" s="1216"/>
      <c r="C68" s="432"/>
      <c r="D68" s="1866"/>
      <c r="E68" s="942"/>
      <c r="F68" s="1881"/>
      <c r="G68" s="145"/>
      <c r="I68" s="1680"/>
      <c r="J68" s="1680"/>
    </row>
    <row r="70" s="4807"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807"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807"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7"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7"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7" customFormat="1" customHeight="1" ht="11.25">
      <c r="A99" s="1871" t="s">
        <v>1928</v>
      </c>
    </row>
    <row r="101" s="2774" customFormat="1" customHeight="1" ht="11.25">
      <c r="A101" s="1222"/>
      <c r="B101" s="1222"/>
      <c r="C101" s="1222"/>
      <c r="D101" s="1216"/>
      <c r="E101" s="1226"/>
      <c r="F101" s="1885"/>
      <c r="G101" s="1886"/>
      <c r="H101" s="2571" t="s">
        <v>114</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7" customFormat="1" customHeight="1" ht="11.25">
      <c r="A107" s="1871" t="s">
        <v>1930</v>
      </c>
    </row>
    <row customHeight="1" ht="17.25"/>
    <row s="4359"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9"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9"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7" customFormat="1" customHeight="1" ht="11.25">
      <c r="A113" s="1871" t="s">
        <v>1932</v>
      </c>
    </row>
    <row r="115" s="2909" customFormat="1" customHeight="1" ht="15">
      <c r="A115" s="679"/>
      <c r="B115" s="680"/>
      <c r="C115" s="680"/>
      <c r="D115" s="2634" t="s">
        <v>114</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612</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567</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568</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613</v>
      </c>
      <c r="F118" s="2432"/>
      <c r="G118" s="2432"/>
      <c r="H118" s="2432"/>
      <c r="I118" s="2432"/>
      <c r="J118" s="2432"/>
      <c r="K118" s="2432"/>
      <c r="L118" s="2432"/>
      <c r="M118" s="2432"/>
      <c r="N118" s="2432"/>
      <c r="O118" s="2432"/>
      <c r="P118" s="2432"/>
      <c r="Q118" s="614">
        <f>SUMIF(T119:T120,"i",Q119:Q120)</f>
        <v>0</v>
      </c>
      <c r="R118" s="1073"/>
      <c r="S118" s="1854" t="s">
        <v>614</v>
      </c>
      <c r="T118" s="773" t="s">
        <v>615</v>
      </c>
      <c r="U118" s="2430">
        <v>1</v>
      </c>
      <c r="V118" s="2430" t="s">
        <v>578</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1933</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616</v>
      </c>
      <c r="F121" s="2432"/>
      <c r="G121" s="2432"/>
      <c r="H121" s="2432"/>
      <c r="I121" s="2432"/>
      <c r="J121" s="2432"/>
      <c r="K121" s="2432"/>
      <c r="L121" s="2432"/>
      <c r="M121" s="2432"/>
      <c r="N121" s="2432"/>
      <c r="O121" s="2432"/>
      <c r="P121" s="2432"/>
      <c r="Q121" s="614">
        <f>SUMIF(T122:T123,"i",Q122:Q123)</f>
        <v>0</v>
      </c>
      <c r="R121" s="1073"/>
      <c r="S121" s="1854" t="s">
        <v>617</v>
      </c>
      <c r="T121" s="773" t="s">
        <v>615</v>
      </c>
      <c r="U121" s="2430">
        <v>1</v>
      </c>
      <c r="V121" s="2430" t="s">
        <v>578</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1933</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7" customFormat="1" customHeight="1" ht="11.25">
      <c r="A125" s="1871" t="s">
        <v>1934</v>
      </c>
    </row>
    <row r="127" s="2909" customFormat="1" customHeight="1" ht="15">
      <c r="A127" s="679"/>
      <c r="B127" s="680"/>
      <c r="C127" s="680"/>
      <c r="D127" s="2634" t="s">
        <v>114</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612</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567</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568</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613</v>
      </c>
      <c r="F130" s="2432"/>
      <c r="G130" s="2432"/>
      <c r="H130" s="2432"/>
      <c r="I130" s="2432"/>
      <c r="J130" s="2432"/>
      <c r="K130" s="2432"/>
      <c r="L130" s="2432"/>
      <c r="M130" s="2432"/>
      <c r="N130" s="2432"/>
      <c r="O130" s="2432"/>
      <c r="P130" s="2432"/>
      <c r="Q130" s="614">
        <f>SUMIF(T131:T132,"i",Q131:Q132)</f>
        <v>0</v>
      </c>
      <c r="R130" s="1073"/>
      <c r="S130" s="1854" t="s">
        <v>614</v>
      </c>
      <c r="T130" s="773" t="s">
        <v>615</v>
      </c>
      <c r="U130" s="2430">
        <v>1</v>
      </c>
      <c r="V130" s="2430" t="s">
        <v>578</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1933</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615</v>
      </c>
      <c r="U133" s="2430">
        <v>1</v>
      </c>
      <c r="V133" s="2430" t="s">
        <v>578</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7" customFormat="1" customHeight="1" ht="11.25">
      <c r="A137" s="1871" t="s">
        <v>1935</v>
      </c>
    </row>
    <row r="139" s="2909" customFormat="1" customHeight="1" ht="45">
      <c r="A139" s="1862"/>
      <c r="B139" s="1216"/>
      <c r="C139" s="468"/>
      <c r="D139" s="145"/>
      <c r="E139" s="2628"/>
      <c r="F139" s="2164" t="s">
        <v>114</v>
      </c>
      <c r="G139" s="2631" t="s">
        <v>22</v>
      </c>
      <c r="H139" s="345"/>
      <c r="I139" s="693" t="s">
        <v>114</v>
      </c>
      <c r="J139" s="1863" t="s">
        <v>1936</v>
      </c>
      <c r="K139" s="694" t="s">
        <v>549</v>
      </c>
      <c r="L139" s="2280" t="s">
        <v>549</v>
      </c>
      <c r="M139" s="2633"/>
      <c r="N139" s="694" t="s">
        <v>549</v>
      </c>
      <c r="O139" s="694" t="s">
        <v>549</v>
      </c>
      <c r="P139" s="694" t="s">
        <v>549</v>
      </c>
      <c r="Q139" s="695">
        <f>SUM(Q140:Q142)</f>
        <v>0</v>
      </c>
      <c r="R139" s="695">
        <f>IF(R136=0,0,(Q136/R136)*100)</f>
        <v>0</v>
      </c>
      <c r="S139" s="2235"/>
      <c r="T139" s="773" t="s">
        <v>615</v>
      </c>
      <c r="U139" s="145"/>
      <c r="V139" s="145"/>
      <c r="AC139" s="145"/>
    </row>
    <row s="2909" customFormat="1" customHeight="1" ht="11.25">
      <c r="A140" s="1862"/>
      <c r="B140" s="1216"/>
      <c r="C140" s="468"/>
      <c r="D140" s="145"/>
      <c r="E140" s="2629"/>
      <c r="F140" s="2164"/>
      <c r="G140" s="2631"/>
      <c r="H140" s="2183"/>
      <c r="I140" s="2571" t="s">
        <v>1024</v>
      </c>
      <c r="J140" s="2625"/>
      <c r="K140" s="2626"/>
      <c r="L140" s="696"/>
      <c r="M140" s="697" t="s">
        <v>114</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1024</v>
      </c>
      <c r="J147" s="2625"/>
      <c r="K147" s="2626"/>
      <c r="L147" s="696"/>
      <c r="M147" s="697" t="s">
        <v>114</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114</v>
      </c>
      <c r="N150" s="1851"/>
      <c r="O150" s="698"/>
      <c r="P150" s="699"/>
      <c r="Q150" s="698"/>
      <c r="R150" s="700">
        <v>0</v>
      </c>
      <c r="S150" s="145"/>
      <c r="T150" s="773"/>
      <c r="U150" s="145"/>
      <c r="V150" s="145"/>
      <c r="AC150" s="145"/>
    </row>
    <row r="152" s="4807" customFormat="1" customHeight="1" ht="17.25">
      <c r="A152" s="1871" t="s">
        <v>1939</v>
      </c>
    </row>
    <row customHeight="1" ht="17.25">
      <c r="G153" s="1895"/>
      <c r="H153" s="1895"/>
      <c r="I153" s="1895"/>
      <c r="M153" s="1891"/>
    </row>
    <row s="2979" customFormat="1" customHeight="1" ht="17.25">
      <c r="A154" s="1896"/>
      <c r="C154" s="1898"/>
      <c r="D154" s="2585"/>
      <c r="E154" s="2199"/>
      <c r="F154" s="2201"/>
      <c r="G154" s="2587"/>
      <c r="H154" s="2585"/>
      <c r="I154" s="2585">
        <v>1</v>
      </c>
      <c r="J154" s="2557"/>
      <c r="K154" s="2241" t="s">
        <v>65</v>
      </c>
      <c r="L154" s="2164"/>
      <c r="M154" s="2164" t="s">
        <v>114</v>
      </c>
      <c r="N154" s="2560" t="str">
        <f>IF(Z154="","",INDEX(TERRITORY_MR_LIST,MATCH(Z154,TERRITORY_LIST_ID,0)))</f>
        <v/>
      </c>
      <c r="O154" s="2241" t="s">
        <v>65</v>
      </c>
      <c r="P154" s="2164"/>
      <c r="Q154" s="2164" t="s">
        <v>114</v>
      </c>
      <c r="R154" s="2558" t="s">
        <v>22</v>
      </c>
      <c r="S154" s="2163" t="s">
        <v>65</v>
      </c>
      <c r="T154" s="1867"/>
      <c r="U154" s="1867" t="s">
        <v>114</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9"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9" customFormat="1" customHeight="1" ht="17.25">
      <c r="A156" s="1896"/>
      <c r="C156" s="1901"/>
      <c r="D156" s="2559"/>
      <c r="E156" s="2586"/>
      <c r="F156" s="2202"/>
      <c r="G156" s="2588"/>
      <c r="H156" s="2559"/>
      <c r="I156" s="2559"/>
      <c r="J156" s="2589"/>
      <c r="K156" s="2242"/>
      <c r="L156" s="2559"/>
      <c r="M156" s="2559"/>
      <c r="N156" s="2561"/>
      <c r="O156" s="2168"/>
      <c r="P156" s="373"/>
      <c r="Q156" s="374"/>
      <c r="R156" s="374" t="s">
        <v>418</v>
      </c>
      <c r="S156" s="1902"/>
      <c r="T156" s="1902"/>
      <c r="U156" s="1902"/>
      <c r="V156" s="1902"/>
      <c r="W156" s="375"/>
      <c r="Y156" s="1315"/>
      <c r="Z156" s="1315"/>
      <c r="AA156" s="1315"/>
      <c r="AB156" s="1315"/>
      <c r="AC156" s="1315"/>
      <c r="AD156" s="1315"/>
      <c r="AE156" s="1315"/>
      <c r="AF156" s="1315"/>
      <c r="AG156" s="1315"/>
      <c r="AH156" s="1315"/>
      <c r="AI156" s="1315"/>
      <c r="AJ156" s="1315"/>
      <c r="AK156" s="1315"/>
    </row>
    <row s="2979" customFormat="1" customHeight="1" ht="17.25">
      <c r="A157" s="1896"/>
      <c r="C157" s="1901"/>
      <c r="D157" s="2559"/>
      <c r="E157" s="2586"/>
      <c r="F157" s="2202"/>
      <c r="G157" s="2588"/>
      <c r="H157" s="2559"/>
      <c r="I157" s="2559"/>
      <c r="J157" s="2589"/>
      <c r="K157" s="2168"/>
      <c r="L157" s="373"/>
      <c r="M157" s="374"/>
      <c r="N157" s="374" t="s">
        <v>419</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9" customFormat="1" customHeight="1" ht="17.25">
      <c r="A158" s="1896"/>
      <c r="C158" s="1901"/>
      <c r="D158" s="2559"/>
      <c r="E158" s="2586"/>
      <c r="F158" s="2203"/>
      <c r="G158" s="2588"/>
      <c r="H158" s="373"/>
      <c r="I158" s="374"/>
      <c r="J158" s="374" t="s">
        <v>451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9" customFormat="1" customHeight="1" ht="17.25">
      <c r="A160" s="1896"/>
      <c r="C160" s="1898"/>
      <c r="D160" s="1886"/>
      <c r="E160" s="1903"/>
      <c r="F160" s="1840"/>
      <c r="G160" s="1904"/>
      <c r="H160" s="2585"/>
      <c r="I160" s="2585">
        <v>1</v>
      </c>
      <c r="J160" s="2557"/>
      <c r="K160" s="2241" t="s">
        <v>65</v>
      </c>
      <c r="L160" s="2164"/>
      <c r="M160" s="2164" t="s">
        <v>114</v>
      </c>
      <c r="N160" s="2560" t="str">
        <f>IF(Z160="","",INDEX(TERRITORY_MR_LIST,MATCH(Z160,TERRITORY_LIST_ID,0)))</f>
        <v/>
      </c>
      <c r="O160" s="2241" t="s">
        <v>65</v>
      </c>
      <c r="P160" s="2164"/>
      <c r="Q160" s="2164" t="s">
        <v>114</v>
      </c>
      <c r="R160" s="2558" t="s">
        <v>22</v>
      </c>
      <c r="S160" s="2163" t="s">
        <v>65</v>
      </c>
      <c r="T160" s="1867"/>
      <c r="U160" s="1867" t="s">
        <v>114</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9"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9" customFormat="1" customHeight="1" ht="17.25">
      <c r="A162" s="1896"/>
      <c r="C162" s="1901"/>
      <c r="D162" s="1886"/>
      <c r="E162" s="1903"/>
      <c r="F162" s="1840"/>
      <c r="G162" s="1904"/>
      <c r="H162" s="2559"/>
      <c r="I162" s="2559"/>
      <c r="J162" s="2589"/>
      <c r="K162" s="2242"/>
      <c r="L162" s="2559"/>
      <c r="M162" s="2559"/>
      <c r="N162" s="2561"/>
      <c r="O162" s="2168"/>
      <c r="P162" s="373"/>
      <c r="Q162" s="374"/>
      <c r="R162" s="374" t="s">
        <v>418</v>
      </c>
      <c r="S162" s="1902"/>
      <c r="T162" s="1902"/>
      <c r="U162" s="1902"/>
      <c r="V162" s="1902"/>
      <c r="W162" s="375"/>
      <c r="Y162" s="1315"/>
      <c r="Z162" s="1315"/>
      <c r="AA162" s="1315"/>
      <c r="AB162" s="1315"/>
      <c r="AC162" s="1315"/>
      <c r="AD162" s="1315"/>
      <c r="AE162" s="1315"/>
      <c r="AF162" s="1315"/>
      <c r="AG162" s="1315"/>
      <c r="AH162" s="1315"/>
      <c r="AI162" s="1315"/>
      <c r="AJ162" s="1315"/>
      <c r="AK162" s="1315"/>
    </row>
    <row s="2979" customFormat="1" customHeight="1" ht="17.25">
      <c r="A163" s="1896"/>
      <c r="C163" s="1901"/>
      <c r="D163" s="1886"/>
      <c r="E163" s="1903"/>
      <c r="F163" s="1840"/>
      <c r="G163" s="1904"/>
      <c r="H163" s="2559"/>
      <c r="I163" s="2559"/>
      <c r="J163" s="2589"/>
      <c r="K163" s="2168"/>
      <c r="L163" s="373"/>
      <c r="M163" s="374"/>
      <c r="N163" s="374" t="s">
        <v>419</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9" customFormat="1" customHeight="1" ht="17.25">
      <c r="A165" s="1896"/>
      <c r="C165" s="1898"/>
      <c r="D165" s="1886"/>
      <c r="E165" s="1903"/>
      <c r="F165" s="1840"/>
      <c r="G165" s="1904"/>
      <c r="H165" s="1886"/>
      <c r="I165" s="1886"/>
      <c r="J165" s="1905"/>
      <c r="K165" s="1816"/>
      <c r="L165" s="2164"/>
      <c r="M165" s="2164" t="s">
        <v>114</v>
      </c>
      <c r="N165" s="2560" t="str">
        <f>IF(Z165="","",INDEX(TERRITORY_MR_LIST,MATCH(Z165,TERRITORY_LIST_ID,0)))</f>
        <v/>
      </c>
      <c r="O165" s="2241" t="s">
        <v>65</v>
      </c>
      <c r="P165" s="2164"/>
      <c r="Q165" s="2164" t="s">
        <v>114</v>
      </c>
      <c r="R165" s="2558" t="s">
        <v>22</v>
      </c>
      <c r="S165" s="2163" t="s">
        <v>65</v>
      </c>
      <c r="T165" s="1867"/>
      <c r="U165" s="1867" t="s">
        <v>114</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9"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9" customFormat="1" customHeight="1" ht="17.25">
      <c r="A167" s="1896"/>
      <c r="C167" s="1901"/>
      <c r="D167" s="1886"/>
      <c r="E167" s="1903"/>
      <c r="F167" s="1840"/>
      <c r="G167" s="1904"/>
      <c r="H167" s="1886"/>
      <c r="I167" s="1886"/>
      <c r="J167" s="1905"/>
      <c r="K167" s="1816"/>
      <c r="L167" s="2559"/>
      <c r="M167" s="2559"/>
      <c r="N167" s="2561"/>
      <c r="O167" s="2168"/>
      <c r="P167" s="373"/>
      <c r="Q167" s="374"/>
      <c r="R167" s="374" t="s">
        <v>418</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9" customFormat="1" customHeight="1" ht="17.25">
      <c r="A169" s="1896"/>
      <c r="C169" s="1898"/>
      <c r="D169" s="1886"/>
      <c r="E169" s="1903"/>
      <c r="F169" s="1840"/>
      <c r="G169" s="1904"/>
      <c r="H169" s="1886"/>
      <c r="I169" s="1886"/>
      <c r="J169" s="1905"/>
      <c r="K169" s="1816"/>
      <c r="L169" s="1812"/>
      <c r="M169" s="1812"/>
      <c r="N169" s="2104"/>
      <c r="O169" s="1843"/>
      <c r="P169" s="2164"/>
      <c r="Q169" s="2164" t="s">
        <v>114</v>
      </c>
      <c r="R169" s="2558" t="s">
        <v>22</v>
      </c>
      <c r="S169" s="2163" t="s">
        <v>65</v>
      </c>
      <c r="T169" s="1867"/>
      <c r="U169" s="1867" t="s">
        <v>114</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9"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9"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114</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7" customFormat="1" customHeight="1" ht="17.25">
      <c r="A174" s="1871" t="s">
        <v>1940</v>
      </c>
    </row>
    <row customHeight="1" ht="17.25">
      <c r="G175" s="1895"/>
      <c r="H175" s="1895"/>
      <c r="I175" s="1895"/>
      <c r="M175" s="1891"/>
    </row>
    <row s="2979" customFormat="1" customHeight="1" ht="17.25">
      <c r="A176" s="1896"/>
      <c r="C176" s="1898"/>
      <c r="D176" s="2585"/>
      <c r="E176" s="2199"/>
      <c r="F176" s="2201"/>
      <c r="G176" s="2587"/>
      <c r="H176" s="2585"/>
      <c r="I176" s="2585">
        <v>1</v>
      </c>
      <c r="J176" s="2557"/>
      <c r="K176" s="2241" t="s">
        <v>65</v>
      </c>
      <c r="L176" s="2164"/>
      <c r="M176" s="2164" t="s">
        <v>114</v>
      </c>
      <c r="N176" s="2560" t="str">
        <f>IF(Z176="","",INDEX(TERRITORY_MR_LIST,MATCH(Z176,TERRITORY_LIST_ID,0)))</f>
        <v/>
      </c>
      <c r="O176" s="2241" t="s">
        <v>65</v>
      </c>
      <c r="P176" s="2164"/>
      <c r="Q176" s="2164" t="s">
        <v>114</v>
      </c>
      <c r="R176" s="2558" t="s">
        <v>22</v>
      </c>
      <c r="S176" s="2462" t="s">
        <v>19</v>
      </c>
      <c r="T176" s="1858"/>
      <c r="U176" s="1858" t="s">
        <v>114</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9"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9" customFormat="1" customHeight="1" ht="17.25">
      <c r="A178" s="1896"/>
      <c r="C178" s="1901"/>
      <c r="D178" s="2559"/>
      <c r="E178" s="2586"/>
      <c r="F178" s="2202"/>
      <c r="G178" s="2588"/>
      <c r="H178" s="2559"/>
      <c r="I178" s="2559"/>
      <c r="J178" s="2589"/>
      <c r="K178" s="2242"/>
      <c r="L178" s="2559"/>
      <c r="M178" s="2559"/>
      <c r="N178" s="2561"/>
      <c r="O178" s="2168"/>
      <c r="P178" s="373"/>
      <c r="Q178" s="374"/>
      <c r="R178" s="374" t="s">
        <v>418</v>
      </c>
      <c r="S178" s="1902"/>
      <c r="T178" s="1902"/>
      <c r="U178" s="1902"/>
      <c r="V178" s="1902"/>
      <c r="W178" s="1489"/>
      <c r="Y178" s="1315"/>
      <c r="Z178" s="1315"/>
      <c r="AA178" s="1315"/>
      <c r="AB178" s="1315"/>
      <c r="AC178" s="1315"/>
      <c r="AD178" s="1315"/>
      <c r="AE178" s="1315"/>
      <c r="AF178" s="1315"/>
      <c r="AG178" s="1315"/>
      <c r="AH178" s="1315"/>
      <c r="AI178" s="1315"/>
      <c r="AJ178" s="1315"/>
      <c r="AK178" s="1315"/>
    </row>
    <row s="2979" customFormat="1" customHeight="1" ht="17.25">
      <c r="A179" s="1896"/>
      <c r="C179" s="1901"/>
      <c r="D179" s="2559"/>
      <c r="E179" s="2586"/>
      <c r="F179" s="2202"/>
      <c r="G179" s="2588"/>
      <c r="H179" s="2559"/>
      <c r="I179" s="2559"/>
      <c r="J179" s="2589"/>
      <c r="K179" s="2168"/>
      <c r="L179" s="373"/>
      <c r="M179" s="374"/>
      <c r="N179" s="374" t="s">
        <v>419</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9" customFormat="1" customHeight="1" ht="17.25">
      <c r="A180" s="1896"/>
      <c r="C180" s="1901"/>
      <c r="D180" s="2559"/>
      <c r="E180" s="2586"/>
      <c r="F180" s="2203"/>
      <c r="G180" s="2588"/>
      <c r="H180" s="373"/>
      <c r="I180" s="374"/>
      <c r="J180" s="374" t="s">
        <v>451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9" customFormat="1" customHeight="1" ht="17.25">
      <c r="A182" s="1896"/>
      <c r="C182" s="1898"/>
      <c r="D182" s="1886"/>
      <c r="E182" s="1903"/>
      <c r="F182" s="1840"/>
      <c r="G182" s="1904"/>
      <c r="H182" s="2585"/>
      <c r="I182" s="2585">
        <v>1</v>
      </c>
      <c r="J182" s="2557"/>
      <c r="K182" s="2241" t="s">
        <v>65</v>
      </c>
      <c r="L182" s="2164"/>
      <c r="M182" s="2164" t="s">
        <v>114</v>
      </c>
      <c r="N182" s="2560" t="str">
        <f>IF(Z182="","",INDEX(TERRITORY_MR_LIST,MATCH(Z182,TERRITORY_LIST_ID,0)))</f>
        <v/>
      </c>
      <c r="O182" s="2241" t="s">
        <v>65</v>
      </c>
      <c r="P182" s="2164"/>
      <c r="Q182" s="2164" t="s">
        <v>114</v>
      </c>
      <c r="R182" s="2558" t="s">
        <v>22</v>
      </c>
      <c r="S182" s="2462" t="s">
        <v>19</v>
      </c>
      <c r="T182" s="1858"/>
      <c r="U182" s="1858" t="s">
        <v>114</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9"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9" customFormat="1" customHeight="1" ht="17.25">
      <c r="A184" s="1896"/>
      <c r="C184" s="1901"/>
      <c r="D184" s="1886"/>
      <c r="E184" s="1903"/>
      <c r="F184" s="1840"/>
      <c r="G184" s="1904"/>
      <c r="H184" s="2559"/>
      <c r="I184" s="2559"/>
      <c r="J184" s="2589"/>
      <c r="K184" s="2242"/>
      <c r="L184" s="2559"/>
      <c r="M184" s="2559"/>
      <c r="N184" s="2561"/>
      <c r="O184" s="2168"/>
      <c r="P184" s="373"/>
      <c r="Q184" s="374"/>
      <c r="R184" s="374" t="s">
        <v>418</v>
      </c>
      <c r="S184" s="1902"/>
      <c r="T184" s="1902"/>
      <c r="U184" s="1902"/>
      <c r="V184" s="1902"/>
      <c r="W184" s="1489"/>
      <c r="Y184" s="1315"/>
      <c r="Z184" s="1315"/>
      <c r="AA184" s="1315"/>
      <c r="AB184" s="1315"/>
      <c r="AC184" s="1315"/>
      <c r="AD184" s="1315"/>
      <c r="AE184" s="1315"/>
      <c r="AF184" s="1315"/>
      <c r="AG184" s="1315"/>
      <c r="AH184" s="1315"/>
      <c r="AI184" s="1315"/>
      <c r="AJ184" s="1315"/>
      <c r="AK184" s="1315"/>
    </row>
    <row s="2979" customFormat="1" customHeight="1" ht="17.25">
      <c r="A185" s="1896"/>
      <c r="C185" s="1901"/>
      <c r="D185" s="1886"/>
      <c r="E185" s="1903"/>
      <c r="F185" s="1840"/>
      <c r="G185" s="1904"/>
      <c r="H185" s="2559"/>
      <c r="I185" s="2559"/>
      <c r="J185" s="2589"/>
      <c r="K185" s="2168"/>
      <c r="L185" s="373"/>
      <c r="M185" s="374"/>
      <c r="N185" s="374" t="s">
        <v>419</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9" customFormat="1" customHeight="1" ht="17.25">
      <c r="A187" s="1896"/>
      <c r="C187" s="1898"/>
      <c r="D187" s="1886"/>
      <c r="E187" s="1903"/>
      <c r="F187" s="1840"/>
      <c r="G187" s="1904"/>
      <c r="H187" s="1886"/>
      <c r="I187" s="1886"/>
      <c r="J187" s="1907"/>
      <c r="K187" s="1904"/>
      <c r="L187" s="2164"/>
      <c r="M187" s="2164" t="s">
        <v>114</v>
      </c>
      <c r="N187" s="2560" t="str">
        <f>IF(Z187="","",INDEX(TERRITORY_MR_LIST,MATCH(Z187,TERRITORY_LIST_ID,0)))</f>
        <v/>
      </c>
      <c r="O187" s="2241" t="s">
        <v>65</v>
      </c>
      <c r="P187" s="2164"/>
      <c r="Q187" s="2164" t="s">
        <v>114</v>
      </c>
      <c r="R187" s="2558" t="s">
        <v>22</v>
      </c>
      <c r="S187" s="2462" t="s">
        <v>19</v>
      </c>
      <c r="T187" s="1858"/>
      <c r="U187" s="1858" t="s">
        <v>114</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9"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9" customFormat="1" customHeight="1" ht="17.25">
      <c r="A189" s="1896"/>
      <c r="C189" s="1901"/>
      <c r="D189" s="1886"/>
      <c r="E189" s="1903"/>
      <c r="F189" s="1840"/>
      <c r="G189" s="1904"/>
      <c r="H189" s="1886"/>
      <c r="I189" s="1886"/>
      <c r="J189" s="1907"/>
      <c r="K189" s="1904"/>
      <c r="L189" s="2559"/>
      <c r="M189" s="2559"/>
      <c r="N189" s="2561"/>
      <c r="O189" s="2168"/>
      <c r="P189" s="373"/>
      <c r="Q189" s="374"/>
      <c r="R189" s="374" t="s">
        <v>418</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9" customFormat="1" customHeight="1" ht="17.25">
      <c r="A191" s="1896"/>
      <c r="C191" s="1898"/>
      <c r="D191" s="1886"/>
      <c r="E191" s="1903"/>
      <c r="F191" s="1840"/>
      <c r="G191" s="1904"/>
      <c r="H191" s="1886"/>
      <c r="I191" s="1886"/>
      <c r="J191" s="1907"/>
      <c r="K191" s="1904"/>
      <c r="L191" s="1886"/>
      <c r="M191" s="1886"/>
      <c r="N191" s="2104"/>
      <c r="O191" s="1843"/>
      <c r="P191" s="2164"/>
      <c r="Q191" s="2164" t="s">
        <v>114</v>
      </c>
      <c r="R191" s="2558" t="s">
        <v>22</v>
      </c>
      <c r="S191" s="2462" t="s">
        <v>19</v>
      </c>
      <c r="T191" s="1858"/>
      <c r="U191" s="1858" t="s">
        <v>114</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9"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7" customFormat="1" customHeight="1" ht="17.25">
      <c r="A200" s="1871" t="s">
        <v>1941</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114</v>
      </c>
      <c r="P202" s="2573"/>
      <c r="Q202" s="1636"/>
      <c r="R202" s="2241" t="s">
        <v>65</v>
      </c>
      <c r="S202" s="2241" t="s">
        <v>65</v>
      </c>
      <c r="T202" s="1911"/>
      <c r="U202" s="2164" t="s">
        <v>114</v>
      </c>
      <c r="V202" s="2580" t="str">
        <f>IF(AK202="","",INDEX(TERRITORY_MR_LIST,MATCH(AK202,TERRITORY_LIST_ID,0)))</f>
        <v/>
      </c>
      <c r="W202" s="1637"/>
      <c r="X202" s="2241" t="s">
        <v>65</v>
      </c>
      <c r="Y202" s="2241" t="s">
        <v>19</v>
      </c>
      <c r="Z202" s="1620"/>
      <c r="AA202" s="2164" t="s">
        <v>114</v>
      </c>
      <c r="AB202" s="2582"/>
      <c r="AC202" s="1638"/>
      <c r="AD202" s="2241" t="s">
        <v>65</v>
      </c>
      <c r="AE202" s="2241" t="s">
        <v>19</v>
      </c>
      <c r="AF202" s="1618"/>
      <c r="AG202" s="1867" t="s">
        <v>114</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108</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3C797-5542-31F7-1275-A423E1A8195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1945</v>
      </c>
      <c r="B1" s="902"/>
      <c r="C1" s="1038" t="s">
        <v>1946</v>
      </c>
      <c r="D1" s="1036" t="s">
        <v>810</v>
      </c>
      <c r="E1" s="1036" t="s">
        <v>856</v>
      </c>
      <c r="F1" s="1036" t="s">
        <v>909</v>
      </c>
      <c r="G1" s="1036" t="s">
        <v>896</v>
      </c>
      <c r="H1" s="1036" t="s">
        <v>1620</v>
      </c>
    </row>
    <row customHeight="1" ht="9">
      <c r="A2" s="1039" t="s">
        <v>1947</v>
      </c>
      <c r="B2" s="1039"/>
      <c r="C2" s="1040" t="str">
        <f>INDEX(TEMPLATE_NUMBER_FORM_LIST,MATCH(TEMPLATE_SPHERE,TEMPLATE_SPHERE_LIST,0))</f>
        <v>10</v>
      </c>
      <c r="D2" s="1039" t="s">
        <v>1470</v>
      </c>
      <c r="E2" s="1039" t="s">
        <v>154</v>
      </c>
      <c r="F2" s="1041" t="s">
        <v>154</v>
      </c>
      <c r="G2" s="1039" t="s">
        <v>154</v>
      </c>
      <c r="H2" s="1042"/>
    </row>
    <row customHeight="1" ht="63">
      <c r="A3" s="902"/>
      <c r="B3" s="902" t="s">
        <v>114</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1949</v>
      </c>
      <c r="B4" s="902" t="s">
        <v>101</v>
      </c>
      <c r="C4" s="1040" t="str">
        <f>IF(TEMPLATE_SPHERE="HEAT",D4,IF(TEMPLATE_SPHERE="TKO",H4,E4))</f>
        <v>Форма 1. Информация об организации, осуществляющей водоотведение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1951</v>
      </c>
    </row>
    <row customHeight="1" ht="117">
      <c r="A5" s="902" t="s">
        <v>1952</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1954</v>
      </c>
    </row>
    <row customHeight="1" ht="90">
      <c r="A6" s="902" t="s">
        <v>1955</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1956</v>
      </c>
      <c r="B7" s="902" t="s">
        <v>115</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1957</v>
      </c>
      <c r="E7" s="902" t="s">
        <v>1958</v>
      </c>
      <c r="F7" s="1042"/>
      <c r="G7" s="1042"/>
      <c r="H7" s="1042"/>
    </row>
    <row customHeight="1" ht="108">
      <c r="A8" s="902" t="s">
        <v>1959</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2006</v>
      </c>
      <c r="B31" s="902"/>
      <c r="C31" s="1040" t="str">
        <f>IF(TEMPLATE_SPHERE="HEAT",D31,IF(TEMPLATE_SPHERE="TKO",H31,E31))</f>
        <v>Форма 1. Информация об организации, осуществляющей водоотведение (общая информация)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2008</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46781-8DC4-A4B7-D90C-ED3A82C47D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1620</v>
      </c>
      <c r="H2" s="899"/>
      <c r="I2" s="899"/>
      <c r="J2" s="899"/>
      <c r="K2" s="899"/>
      <c r="L2" s="899"/>
      <c r="M2" s="899"/>
      <c r="N2" s="899"/>
      <c r="O2" s="897" t="s">
        <v>810</v>
      </c>
      <c r="P2" s="897" t="s">
        <v>856</v>
      </c>
      <c r="Q2" s="897" t="s">
        <v>896</v>
      </c>
      <c r="R2" s="897" t="s">
        <v>909</v>
      </c>
      <c r="S2" s="897" t="s">
        <v>1620</v>
      </c>
      <c r="T2" s="897" t="s">
        <v>810</v>
      </c>
      <c r="U2" s="897" t="s">
        <v>856</v>
      </c>
      <c r="V2" s="897" t="s">
        <v>896</v>
      </c>
      <c r="W2" s="897" t="s">
        <v>909</v>
      </c>
      <c r="X2" s="897" t="s">
        <v>1620</v>
      </c>
      <c r="Y2" s="897"/>
      <c r="Z2" s="897" t="s">
        <v>810</v>
      </c>
      <c r="AA2" s="906" t="s">
        <v>856</v>
      </c>
      <c r="AB2" s="897" t="s">
        <v>896</v>
      </c>
      <c r="AC2" s="897" t="s">
        <v>909</v>
      </c>
      <c r="AD2" s="897" t="s">
        <v>1620</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1652</v>
      </c>
      <c r="F11" s="2655" t="s">
        <v>2022</v>
      </c>
      <c r="G11" s="2655"/>
      <c r="H11" s="954" t="s">
        <v>2023</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1655</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738</v>
      </c>
      <c r="R25" s="1013" t="s">
        <v>310</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738</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327</v>
      </c>
      <c r="Q53" s="1013" t="s">
        <v>327</v>
      </c>
      <c r="R53" s="1013" t="s">
        <v>327</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90</v>
      </c>
      <c r="Q54" s="1013" t="s">
        <v>90</v>
      </c>
      <c r="R54" s="1013" t="s">
        <v>90</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1024</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1026</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115</v>
      </c>
      <c r="Q59" s="1013" t="s">
        <v>115</v>
      </c>
      <c r="R59" s="1013" t="s">
        <v>115</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153</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154</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155</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153</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154</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155</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116</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153</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116</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153</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154</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155</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156</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157</v>
      </c>
      <c r="P89" s="1013" t="s">
        <v>156</v>
      </c>
      <c r="Q89" s="1013" t="s">
        <v>156</v>
      </c>
      <c r="R89" s="1013" t="s">
        <v>154</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158</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157</v>
      </c>
      <c r="Q91" s="1013" t="s">
        <v>157</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158</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2224</v>
      </c>
      <c r="D148" s="899" t="s">
        <v>1564</v>
      </c>
      <c r="E148" s="899" t="s">
        <v>1663</v>
      </c>
      <c r="F148" s="899" t="s">
        <v>2225</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81C5B-C77E-9DC9-A81C-08C1DE2B968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7" width="3.00390625" customWidth="1"/>
    <col min="10" max="11" style="3594" width="3.00390625" customWidth="1"/>
    <col min="12" max="12" style="359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9"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9" customFormat="1" customHeight="1" ht="24">
      <c r="A9" s="1424"/>
      <c r="B9" s="1424"/>
      <c r="C9" s="1424"/>
      <c r="D9" s="1424"/>
      <c r="E9" s="1424"/>
      <c r="F9" s="1424"/>
      <c r="G9" s="1424"/>
      <c r="H9" s="1424"/>
      <c r="L9" s="1332"/>
      <c r="M9" s="351" t="s">
        <v>426</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9"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9"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9"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87</v>
      </c>
      <c r="M15" s="2265" t="s">
        <v>431</v>
      </c>
      <c r="N15" s="357"/>
      <c r="O15" s="2330" t="s">
        <v>2229</v>
      </c>
      <c r="P15" s="2331"/>
      <c r="Q15" s="2331"/>
      <c r="R15" s="2331"/>
      <c r="S15" s="2331"/>
      <c r="T15" s="2331"/>
      <c r="U15" s="2332"/>
      <c r="V15" s="2333" t="s">
        <v>433</v>
      </c>
      <c r="W15" s="2336" t="s">
        <v>1147</v>
      </c>
      <c r="X15" s="2183"/>
      <c r="AD15" s="1211">
        <v>14</v>
      </c>
    </row>
    <row customHeight="1" ht="35.699999999999996">
      <c r="J16" s="432"/>
      <c r="K16" s="432"/>
      <c r="L16" s="2329"/>
      <c r="M16" s="2265"/>
      <c r="N16" s="1087"/>
      <c r="O16" s="2316" t="s">
        <v>436</v>
      </c>
      <c r="P16" s="2316" t="s">
        <v>437</v>
      </c>
      <c r="Q16" s="2318" t="s">
        <v>438</v>
      </c>
      <c r="R16" s="2319"/>
      <c r="S16" s="2318" t="s">
        <v>452</v>
      </c>
      <c r="T16" s="2325"/>
      <c r="U16" s="2319"/>
      <c r="V16" s="2334"/>
      <c r="W16" s="2337"/>
      <c r="X16" s="2183"/>
      <c r="AD16" s="1211">
        <v>34</v>
      </c>
    </row>
    <row customHeight="1" ht="35.699999999999996">
      <c r="A17" s="1426" t="s">
        <v>139</v>
      </c>
      <c r="B17" s="1426" t="s">
        <v>140</v>
      </c>
      <c r="C17" s="1426" t="s">
        <v>141</v>
      </c>
      <c r="D17" s="1426" t="s">
        <v>142</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358" customFormat="1" customHeight="1" ht="11.549999999999999">
      <c r="A18" s="1426"/>
      <c r="B18" s="1426"/>
      <c r="C18" s="1426"/>
      <c r="D18" s="1426"/>
      <c r="E18" s="1426"/>
      <c r="F18" s="1418"/>
      <c r="G18" s="1418"/>
      <c r="H18" s="1418"/>
      <c r="I18" s="1302"/>
      <c r="J18" s="1303"/>
      <c r="K18" s="1310">
        <v>1</v>
      </c>
      <c r="L18" s="1333" t="s">
        <v>114</v>
      </c>
      <c r="M18" s="1311" t="s">
        <v>101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173</v>
      </c>
      <c r="B19" s="1419" t="s">
        <v>174</v>
      </c>
      <c r="C19" s="1419" t="s">
        <v>175</v>
      </c>
      <c r="D19" s="1419" t="s">
        <v>176</v>
      </c>
      <c r="E19" s="1419"/>
      <c r="F19" s="1421"/>
      <c r="G19" s="1421"/>
      <c r="H19" s="1421"/>
      <c r="I19" s="417"/>
      <c r="J19" s="416"/>
      <c r="K19" s="411"/>
      <c r="L19" s="1349">
        <f>INDEX(PT_DIFFERENTIATION_NUM_NTAR,MATCH(A19,PT_DIFFERENTIATION_NTAR_ID,0))</f>
        <v>0</v>
      </c>
      <c r="M19" s="354" t="s">
        <v>128</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173</v>
      </c>
      <c r="B20" s="1419" t="s">
        <v>174</v>
      </c>
      <c r="C20" s="1419" t="s">
        <v>175</v>
      </c>
      <c r="D20" s="1419" t="s">
        <v>176</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173</v>
      </c>
      <c r="B21" s="1419" t="s">
        <v>174</v>
      </c>
      <c r="C21" s="1419" t="s">
        <v>175</v>
      </c>
      <c r="D21" s="1419" t="s">
        <v>176</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173</v>
      </c>
      <c r="B22" s="1419" t="s">
        <v>174</v>
      </c>
      <c r="C22" s="1419" t="s">
        <v>175</v>
      </c>
      <c r="D22" s="1419" t="s">
        <v>176</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173</v>
      </c>
      <c r="B23" s="1419" t="s">
        <v>174</v>
      </c>
      <c r="C23" s="1419" t="s">
        <v>175</v>
      </c>
      <c r="D23" s="1419" t="s">
        <v>176</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173</v>
      </c>
      <c r="B24" s="1419" t="s">
        <v>174</v>
      </c>
      <c r="C24" s="1419" t="s">
        <v>175</v>
      </c>
      <c r="D24" s="1419" t="s">
        <v>176</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173</v>
      </c>
      <c r="B25" s="1419" t="s">
        <v>174</v>
      </c>
      <c r="C25" s="1419" t="s">
        <v>175</v>
      </c>
      <c r="D25" s="1419" t="s">
        <v>176</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413</v>
      </c>
      <c r="Y25" s="567">
        <f>STRCHECKDATE(O26:W26)</f>
      </c>
      <c r="Z25" s="556"/>
      <c r="AA25" s="556" t="str">
        <f>IF(M25="","",M25)</f>
        <v/>
      </c>
      <c r="AB25" s="556"/>
      <c r="AC25" s="556"/>
      <c r="AD25" s="1211">
        <v>11</v>
      </c>
    </row>
    <row customHeight="1" ht="11.549999999999999">
      <c r="A26" s="1419" t="s">
        <v>173</v>
      </c>
      <c r="B26" s="1419" t="s">
        <v>174</v>
      </c>
      <c r="C26" s="1419" t="s">
        <v>175</v>
      </c>
      <c r="D26" s="1419" t="s">
        <v>176</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173</v>
      </c>
      <c r="B27" s="1419" t="s">
        <v>174</v>
      </c>
      <c r="C27" s="1419" t="s">
        <v>175</v>
      </c>
      <c r="D27" s="1419" t="s">
        <v>176</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173</v>
      </c>
      <c r="B28" s="1419" t="s">
        <v>174</v>
      </c>
      <c r="C28" s="1419" t="s">
        <v>175</v>
      </c>
      <c r="D28" s="1419" t="s">
        <v>176</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173</v>
      </c>
      <c r="B29" s="1419" t="s">
        <v>174</v>
      </c>
      <c r="C29" s="1419" t="s">
        <v>175</v>
      </c>
      <c r="D29" s="1419" t="s">
        <v>176</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173</v>
      </c>
      <c r="B30" s="1419" t="s">
        <v>174</v>
      </c>
      <c r="C30" s="1419" t="s">
        <v>175</v>
      </c>
      <c r="D30" s="1419"/>
      <c r="E30" s="1419" t="s">
        <v>589</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173</v>
      </c>
      <c r="B31" s="1419" t="s">
        <v>174</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109</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451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93CC8-8349-90F4-3F9C-333D70D4C6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34A68-0329-BD44-B46D-BB6D209107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C91FC-E6E2-3DD5-77B3-A2DF6EFAA5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9CEA9-6056-1672-B4A4-BCB671966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AE01B-2E19-B44F-602E-E5A434A145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207E2-C14C-9A5A-6638-32AA0B2878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C44CA-7A87-CCF9-AF6F-E0EBE3E674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6CB8D-D66E-0C0A-96B2-4A1254D214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C503F-19B2-8E44-28B3-24CD3955A59D}" mc:Ignorable="x14ac xr xr2 xr3">
  <dimension ref="A1:E8"/>
  <sheetViews>
    <sheetView topLeftCell="A1" showGridLines="0" workbookViewId="0">
      <selection activeCell="A1" sqref="A1"/>
    </sheetView>
  </sheetViews>
  <sheetFormatPr customHeight="1" defaultRowHeight="11.25"/>
  <cols>
    <col min="1" max="1" style="2944" width="10.57421875" customWidth="1"/>
    <col min="2" max="2" style="2944" width="8.7109375" customWidth="1"/>
    <col min="3" max="3" style="2944" width="18.140625" customWidth="1"/>
    <col min="4" max="4" style="294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1655</v>
      </c>
      <c r="C5" s="2680" t="s">
        <v>2001</v>
      </c>
      <c r="D5" s="2681" t="s">
        <v>2238</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96523-B62F-8D0D-AD3F-41E6BEA43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4BA85-F9DB-327A-F075-D121A83EA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3637D-ABB5-2D07-97AB-7FDC57230C4A}"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217" t="s">
        <v>2248</v>
      </c>
      <c r="B2" s="5217" t="s">
        <v>16</v>
      </c>
      <c r="C2" s="5217" t="s">
        <v>2249</v>
      </c>
      <c r="D2" s="5217" t="s">
        <v>2250</v>
      </c>
      <c r="E2" s="5217" t="s">
        <v>2251</v>
      </c>
      <c r="F2" s="5217" t="s">
        <v>2252</v>
      </c>
      <c r="G2" s="5217" t="s">
        <v>22</v>
      </c>
      <c r="H2" s="5217" t="s">
        <v>22</v>
      </c>
      <c r="I2" s="5217" t="s">
        <v>810</v>
      </c>
    </row>
    <row customHeight="1" ht="11.25">
      <c r="A3" s="5217" t="s">
        <v>2248</v>
      </c>
      <c r="B3" s="5217" t="s">
        <v>16</v>
      </c>
      <c r="C3" s="5217" t="s">
        <v>2253</v>
      </c>
      <c r="D3" s="5217" t="s">
        <v>2254</v>
      </c>
      <c r="E3" s="5217" t="s">
        <v>2255</v>
      </c>
      <c r="F3" s="5217" t="s">
        <v>2256</v>
      </c>
      <c r="G3" s="5217" t="s">
        <v>2257</v>
      </c>
      <c r="H3" s="5217" t="s">
        <v>22</v>
      </c>
      <c r="I3" s="5217" t="s">
        <v>810</v>
      </c>
    </row>
    <row customHeight="1" ht="11.25">
      <c r="A4" s="5217" t="s">
        <v>2248</v>
      </c>
      <c r="B4" s="5217" t="s">
        <v>16</v>
      </c>
      <c r="C4" s="5217" t="s">
        <v>2258</v>
      </c>
      <c r="D4" s="5217" t="s">
        <v>2259</v>
      </c>
      <c r="E4" s="5217" t="s">
        <v>2260</v>
      </c>
      <c r="F4" s="5217" t="s">
        <v>2261</v>
      </c>
      <c r="G4" s="5217" t="s">
        <v>2262</v>
      </c>
      <c r="H4" s="5217" t="s">
        <v>22</v>
      </c>
      <c r="I4" s="5217" t="s">
        <v>810</v>
      </c>
    </row>
    <row customHeight="1" ht="11.25">
      <c r="A5" s="5217" t="s">
        <v>2248</v>
      </c>
      <c r="B5" s="5217" t="s">
        <v>16</v>
      </c>
      <c r="C5" s="5217" t="s">
        <v>2263</v>
      </c>
      <c r="D5" s="5217" t="s">
        <v>2264</v>
      </c>
      <c r="E5" s="5217" t="s">
        <v>2265</v>
      </c>
      <c r="F5" s="5217" t="s">
        <v>2266</v>
      </c>
      <c r="G5" s="5217" t="s">
        <v>22</v>
      </c>
      <c r="H5" s="5217" t="s">
        <v>22</v>
      </c>
      <c r="I5" s="5217" t="s">
        <v>810</v>
      </c>
    </row>
    <row customHeight="1" ht="11.25">
      <c r="A6" s="5217" t="s">
        <v>2248</v>
      </c>
      <c r="B6" s="5217" t="s">
        <v>16</v>
      </c>
      <c r="C6" s="5217" t="s">
        <v>2267</v>
      </c>
      <c r="D6" s="5217" t="s">
        <v>2268</v>
      </c>
      <c r="E6" s="5217" t="s">
        <v>2265</v>
      </c>
      <c r="F6" s="5217" t="s">
        <v>2269</v>
      </c>
      <c r="G6" s="5217" t="s">
        <v>22</v>
      </c>
      <c r="H6" s="5217" t="s">
        <v>22</v>
      </c>
      <c r="I6" s="5217" t="s">
        <v>810</v>
      </c>
    </row>
    <row customHeight="1" ht="11.25">
      <c r="A7" s="5217" t="s">
        <v>2248</v>
      </c>
      <c r="B7" s="5217" t="s">
        <v>16</v>
      </c>
      <c r="C7" s="5217" t="s">
        <v>2270</v>
      </c>
      <c r="D7" s="5217" t="s">
        <v>2271</v>
      </c>
      <c r="E7" s="5217" t="s">
        <v>2272</v>
      </c>
      <c r="F7" s="5217" t="s">
        <v>2273</v>
      </c>
      <c r="G7" s="5217" t="s">
        <v>22</v>
      </c>
      <c r="H7" s="5217" t="s">
        <v>22</v>
      </c>
      <c r="I7" s="5217" t="s">
        <v>810</v>
      </c>
    </row>
    <row customHeight="1" ht="11.25">
      <c r="A8" s="5217" t="s">
        <v>2248</v>
      </c>
      <c r="B8" s="5217" t="s">
        <v>16</v>
      </c>
      <c r="C8" s="5217" t="s">
        <v>2274</v>
      </c>
      <c r="D8" s="5217" t="s">
        <v>2275</v>
      </c>
      <c r="E8" s="5217" t="s">
        <v>2276</v>
      </c>
      <c r="F8" s="5217" t="s">
        <v>2261</v>
      </c>
      <c r="G8" s="5217" t="s">
        <v>2277</v>
      </c>
      <c r="H8" s="5217" t="s">
        <v>22</v>
      </c>
      <c r="I8" s="5217" t="s">
        <v>810</v>
      </c>
    </row>
    <row customHeight="1" ht="11.25">
      <c r="A9" s="5217" t="s">
        <v>2248</v>
      </c>
      <c r="B9" s="5217" t="s">
        <v>16</v>
      </c>
      <c r="C9" s="5217" t="s">
        <v>2278</v>
      </c>
      <c r="D9" s="5217" t="s">
        <v>2279</v>
      </c>
      <c r="E9" s="5217" t="s">
        <v>2280</v>
      </c>
      <c r="F9" s="5217" t="s">
        <v>2281</v>
      </c>
      <c r="G9" s="5217" t="s">
        <v>2282</v>
      </c>
      <c r="H9" s="5217" t="s">
        <v>22</v>
      </c>
      <c r="I9" s="5217" t="s">
        <v>810</v>
      </c>
    </row>
    <row customHeight="1" ht="11.25">
      <c r="A10" s="5217" t="s">
        <v>2248</v>
      </c>
      <c r="B10" s="5217" t="s">
        <v>16</v>
      </c>
      <c r="C10" s="5217" t="s">
        <v>2283</v>
      </c>
      <c r="D10" s="5217" t="s">
        <v>2284</v>
      </c>
      <c r="E10" s="5217" t="s">
        <v>2285</v>
      </c>
      <c r="F10" s="5217" t="s">
        <v>2286</v>
      </c>
      <c r="G10" s="5217" t="s">
        <v>22</v>
      </c>
      <c r="H10" s="5217" t="s">
        <v>22</v>
      </c>
      <c r="I10" s="5217" t="s">
        <v>810</v>
      </c>
    </row>
    <row customHeight="1" ht="11.25">
      <c r="A11" s="5217" t="s">
        <v>2248</v>
      </c>
      <c r="B11" s="5217" t="s">
        <v>16</v>
      </c>
      <c r="C11" s="5217" t="s">
        <v>2287</v>
      </c>
      <c r="D11" s="5217" t="s">
        <v>2288</v>
      </c>
      <c r="E11" s="5217" t="s">
        <v>2289</v>
      </c>
      <c r="F11" s="5217" t="s">
        <v>2290</v>
      </c>
      <c r="G11" s="5217" t="s">
        <v>22</v>
      </c>
      <c r="H11" s="5217" t="s">
        <v>22</v>
      </c>
      <c r="I11" s="5217" t="s">
        <v>810</v>
      </c>
    </row>
    <row customHeight="1" ht="11.25">
      <c r="A12" s="5217" t="s">
        <v>2248</v>
      </c>
      <c r="B12" s="5217" t="s">
        <v>16</v>
      </c>
      <c r="C12" s="5217" t="s">
        <v>2291</v>
      </c>
      <c r="D12" s="5217" t="s">
        <v>2292</v>
      </c>
      <c r="E12" s="5217" t="s">
        <v>2293</v>
      </c>
      <c r="F12" s="5217" t="s">
        <v>2261</v>
      </c>
      <c r="G12" s="5217" t="s">
        <v>22</v>
      </c>
      <c r="H12" s="5217" t="s">
        <v>22</v>
      </c>
      <c r="I12" s="5217" t="s">
        <v>810</v>
      </c>
    </row>
    <row customHeight="1" ht="11.25">
      <c r="A13" s="5217" t="s">
        <v>2248</v>
      </c>
      <c r="B13" s="5217" t="s">
        <v>16</v>
      </c>
      <c r="C13" s="5217" t="s">
        <v>2294</v>
      </c>
      <c r="D13" s="5217" t="s">
        <v>2295</v>
      </c>
      <c r="E13" s="5217" t="s">
        <v>2296</v>
      </c>
      <c r="F13" s="5217" t="s">
        <v>2261</v>
      </c>
      <c r="G13" s="5217" t="s">
        <v>22</v>
      </c>
      <c r="H13" s="5217" t="s">
        <v>22</v>
      </c>
      <c r="I13" s="5217" t="s">
        <v>810</v>
      </c>
    </row>
    <row customHeight="1" ht="11.25">
      <c r="A14" s="5217" t="s">
        <v>2248</v>
      </c>
      <c r="B14" s="5217" t="s">
        <v>16</v>
      </c>
      <c r="C14" s="5217" t="s">
        <v>2297</v>
      </c>
      <c r="D14" s="5217" t="s">
        <v>2298</v>
      </c>
      <c r="E14" s="5217" t="s">
        <v>2299</v>
      </c>
      <c r="F14" s="5217" t="s">
        <v>2300</v>
      </c>
      <c r="G14" s="5217" t="s">
        <v>22</v>
      </c>
      <c r="H14" s="5217" t="s">
        <v>22</v>
      </c>
      <c r="I14" s="5217" t="s">
        <v>810</v>
      </c>
    </row>
    <row customHeight="1" ht="11.25">
      <c r="A15" s="5217" t="s">
        <v>2248</v>
      </c>
      <c r="B15" s="5217" t="s">
        <v>16</v>
      </c>
      <c r="C15" s="5217" t="s">
        <v>2301</v>
      </c>
      <c r="D15" s="5217" t="s">
        <v>2302</v>
      </c>
      <c r="E15" s="5217" t="s">
        <v>2303</v>
      </c>
      <c r="F15" s="5217" t="s">
        <v>2304</v>
      </c>
      <c r="G15" s="5217" t="s">
        <v>22</v>
      </c>
      <c r="H15" s="5217" t="s">
        <v>22</v>
      </c>
      <c r="I15" s="5217" t="s">
        <v>810</v>
      </c>
    </row>
    <row customHeight="1" ht="11.25">
      <c r="A16" s="5217" t="s">
        <v>2248</v>
      </c>
      <c r="B16" s="5217" t="s">
        <v>16</v>
      </c>
      <c r="C16" s="5217" t="s">
        <v>2305</v>
      </c>
      <c r="D16" s="5217" t="s">
        <v>2306</v>
      </c>
      <c r="E16" s="5217" t="s">
        <v>2303</v>
      </c>
      <c r="F16" s="5217" t="s">
        <v>2307</v>
      </c>
      <c r="G16" s="5217" t="s">
        <v>22</v>
      </c>
      <c r="H16" s="5217" t="s">
        <v>22</v>
      </c>
      <c r="I16" s="5217" t="s">
        <v>810</v>
      </c>
    </row>
    <row customHeight="1" ht="11.25">
      <c r="A17" s="5217" t="s">
        <v>2248</v>
      </c>
      <c r="B17" s="5217" t="s">
        <v>16</v>
      </c>
      <c r="C17" s="5217" t="s">
        <v>2308</v>
      </c>
      <c r="D17" s="5217" t="s">
        <v>2309</v>
      </c>
      <c r="E17" s="5217" t="s">
        <v>2310</v>
      </c>
      <c r="F17" s="5217" t="s">
        <v>2261</v>
      </c>
      <c r="G17" s="5217" t="s">
        <v>22</v>
      </c>
      <c r="H17" s="5217" t="s">
        <v>22</v>
      </c>
      <c r="I17" s="5217" t="s">
        <v>810</v>
      </c>
    </row>
    <row customHeight="1" ht="11.25">
      <c r="A18" s="5217" t="s">
        <v>2248</v>
      </c>
      <c r="B18" s="5217" t="s">
        <v>16</v>
      </c>
      <c r="C18" s="5217" t="s">
        <v>2311</v>
      </c>
      <c r="D18" s="5217" t="s">
        <v>2312</v>
      </c>
      <c r="E18" s="5217" t="s">
        <v>2313</v>
      </c>
      <c r="F18" s="5217" t="s">
        <v>578</v>
      </c>
      <c r="G18" s="5217" t="s">
        <v>22</v>
      </c>
      <c r="H18" s="5217" t="s">
        <v>22</v>
      </c>
      <c r="I18" s="5217" t="s">
        <v>810</v>
      </c>
    </row>
    <row customHeight="1" ht="11.25">
      <c r="A19" s="5217" t="s">
        <v>2248</v>
      </c>
      <c r="B19" s="5217" t="s">
        <v>16</v>
      </c>
      <c r="C19" s="5217" t="s">
        <v>22</v>
      </c>
      <c r="D19" s="5217" t="s">
        <v>2314</v>
      </c>
      <c r="E19" s="5217" t="s">
        <v>2315</v>
      </c>
      <c r="F19" s="5217" t="s">
        <v>2261</v>
      </c>
      <c r="G19" s="5217" t="s">
        <v>22</v>
      </c>
      <c r="H19" s="5217" t="s">
        <v>22</v>
      </c>
      <c r="I19" s="5217" t="s">
        <v>810</v>
      </c>
    </row>
    <row customHeight="1" ht="11.25">
      <c r="A20" s="5217" t="s">
        <v>2248</v>
      </c>
      <c r="B20" s="5217" t="s">
        <v>16</v>
      </c>
      <c r="C20" s="5217" t="s">
        <v>2316</v>
      </c>
      <c r="D20" s="5217" t="s">
        <v>2317</v>
      </c>
      <c r="E20" s="5217" t="s">
        <v>2318</v>
      </c>
      <c r="F20" s="5217" t="s">
        <v>2269</v>
      </c>
      <c r="G20" s="5217" t="s">
        <v>2319</v>
      </c>
      <c r="H20" s="5217" t="s">
        <v>22</v>
      </c>
      <c r="I20" s="5217" t="s">
        <v>810</v>
      </c>
    </row>
    <row customHeight="1" ht="11.25">
      <c r="A21" s="5217" t="s">
        <v>2248</v>
      </c>
      <c r="B21" s="5217" t="s">
        <v>16</v>
      </c>
      <c r="C21" s="5217" t="s">
        <v>2320</v>
      </c>
      <c r="D21" s="5217" t="s">
        <v>2321</v>
      </c>
      <c r="E21" s="5217" t="s">
        <v>2322</v>
      </c>
      <c r="F21" s="5217" t="s">
        <v>2323</v>
      </c>
      <c r="G21" s="5217" t="s">
        <v>2324</v>
      </c>
      <c r="H21" s="5217" t="s">
        <v>22</v>
      </c>
      <c r="I21" s="5217" t="s">
        <v>810</v>
      </c>
    </row>
    <row customHeight="1" ht="11.25">
      <c r="A22" s="5217" t="s">
        <v>2248</v>
      </c>
      <c r="B22" s="5217" t="s">
        <v>16</v>
      </c>
      <c r="C22" s="5217" t="s">
        <v>2325</v>
      </c>
      <c r="D22" s="5217" t="s">
        <v>2326</v>
      </c>
      <c r="E22" s="5217" t="s">
        <v>2327</v>
      </c>
      <c r="F22" s="5217" t="s">
        <v>2328</v>
      </c>
      <c r="G22" s="5217" t="s">
        <v>2329</v>
      </c>
      <c r="H22" s="5217" t="s">
        <v>22</v>
      </c>
      <c r="I22" s="5217" t="s">
        <v>810</v>
      </c>
    </row>
    <row customHeight="1" ht="11.25">
      <c r="A23" s="5217" t="s">
        <v>2248</v>
      </c>
      <c r="B23" s="5217" t="s">
        <v>16</v>
      </c>
      <c r="C23" s="5217" t="s">
        <v>2330</v>
      </c>
      <c r="D23" s="5217" t="s">
        <v>2331</v>
      </c>
      <c r="E23" s="5217" t="s">
        <v>2332</v>
      </c>
      <c r="F23" s="5217" t="s">
        <v>2252</v>
      </c>
      <c r="G23" s="5217" t="s">
        <v>2333</v>
      </c>
      <c r="H23" s="5217" t="s">
        <v>22</v>
      </c>
      <c r="I23" s="5217" t="s">
        <v>810</v>
      </c>
    </row>
    <row customHeight="1" ht="11.25">
      <c r="A24" s="5217" t="s">
        <v>2248</v>
      </c>
      <c r="B24" s="5217" t="s">
        <v>16</v>
      </c>
      <c r="C24" s="5217" t="s">
        <v>13</v>
      </c>
      <c r="D24" s="5217" t="s">
        <v>46</v>
      </c>
      <c r="E24" s="5217" t="s">
        <v>49</v>
      </c>
      <c r="F24" s="5217" t="s">
        <v>51</v>
      </c>
      <c r="G24" s="5217" t="s">
        <v>22</v>
      </c>
      <c r="H24" s="5217" t="s">
        <v>22</v>
      </c>
      <c r="I24" s="5217" t="s">
        <v>810</v>
      </c>
    </row>
    <row customHeight="1" ht="11.25">
      <c r="A25" s="5217" t="s">
        <v>2248</v>
      </c>
      <c r="B25" s="5217" t="s">
        <v>16</v>
      </c>
      <c r="C25" s="5217" t="s">
        <v>2334</v>
      </c>
      <c r="D25" s="5217" t="s">
        <v>2335</v>
      </c>
      <c r="E25" s="5217" t="s">
        <v>2336</v>
      </c>
      <c r="F25" s="5217" t="s">
        <v>2261</v>
      </c>
      <c r="G25" s="5217" t="s">
        <v>22</v>
      </c>
      <c r="H25" s="5217" t="s">
        <v>22</v>
      </c>
      <c r="I25" s="5217" t="s">
        <v>810</v>
      </c>
    </row>
    <row customHeight="1" ht="11.25">
      <c r="A26" s="5217" t="s">
        <v>2248</v>
      </c>
      <c r="B26" s="5217" t="s">
        <v>16</v>
      </c>
      <c r="C26" s="5217" t="s">
        <v>2337</v>
      </c>
      <c r="D26" s="5217" t="s">
        <v>2338</v>
      </c>
      <c r="E26" s="5217" t="s">
        <v>2339</v>
      </c>
      <c r="F26" s="5217" t="s">
        <v>2340</v>
      </c>
      <c r="G26" s="5217" t="s">
        <v>22</v>
      </c>
      <c r="H26" s="5217" t="s">
        <v>22</v>
      </c>
      <c r="I26" s="5217" t="s">
        <v>810</v>
      </c>
    </row>
    <row customHeight="1" ht="11.25">
      <c r="A27" s="5217" t="s">
        <v>2248</v>
      </c>
      <c r="B27" s="5217" t="s">
        <v>16</v>
      </c>
      <c r="C27" s="5217" t="s">
        <v>2341</v>
      </c>
      <c r="D27" s="5217" t="s">
        <v>2342</v>
      </c>
      <c r="E27" s="5217" t="s">
        <v>2343</v>
      </c>
      <c r="F27" s="5217" t="s">
        <v>51</v>
      </c>
      <c r="G27" s="5217" t="s">
        <v>22</v>
      </c>
      <c r="H27" s="5217" t="s">
        <v>22</v>
      </c>
      <c r="I27" s="5217" t="s">
        <v>810</v>
      </c>
    </row>
    <row customHeight="1" ht="11.25">
      <c r="A28" s="5217" t="s">
        <v>2248</v>
      </c>
      <c r="B28" s="5217" t="s">
        <v>16</v>
      </c>
      <c r="C28" s="5217" t="s">
        <v>2344</v>
      </c>
      <c r="D28" s="5217" t="s">
        <v>2345</v>
      </c>
      <c r="E28" s="5217" t="s">
        <v>2346</v>
      </c>
      <c r="F28" s="5217" t="s">
        <v>2328</v>
      </c>
      <c r="G28" s="5217" t="s">
        <v>22</v>
      </c>
      <c r="H28" s="5217" t="s">
        <v>22</v>
      </c>
      <c r="I28" s="5217" t="s">
        <v>810</v>
      </c>
    </row>
    <row customHeight="1" ht="11.25">
      <c r="A29" s="5217" t="s">
        <v>2248</v>
      </c>
      <c r="B29" s="5217" t="s">
        <v>16</v>
      </c>
      <c r="C29" s="5217" t="s">
        <v>2347</v>
      </c>
      <c r="D29" s="5217" t="s">
        <v>2348</v>
      </c>
      <c r="E29" s="5217" t="s">
        <v>2349</v>
      </c>
      <c r="F29" s="5217" t="s">
        <v>2340</v>
      </c>
      <c r="G29" s="5217" t="s">
        <v>22</v>
      </c>
      <c r="H29" s="5217" t="s">
        <v>22</v>
      </c>
      <c r="I29" s="5217" t="s">
        <v>810</v>
      </c>
    </row>
    <row customHeight="1" ht="11.25">
      <c r="A30" s="5217" t="s">
        <v>2248</v>
      </c>
      <c r="B30" s="5217" t="s">
        <v>16</v>
      </c>
      <c r="C30" s="5217" t="s">
        <v>2350</v>
      </c>
      <c r="D30" s="5217" t="s">
        <v>2351</v>
      </c>
      <c r="E30" s="5217" t="s">
        <v>2352</v>
      </c>
      <c r="F30" s="5217" t="s">
        <v>2353</v>
      </c>
      <c r="G30" s="5217" t="s">
        <v>2354</v>
      </c>
      <c r="H30" s="5217" t="s">
        <v>22</v>
      </c>
      <c r="I30" s="5217" t="s">
        <v>810</v>
      </c>
    </row>
    <row customHeight="1" ht="11.25">
      <c r="A31" s="5217" t="s">
        <v>2248</v>
      </c>
      <c r="B31" s="5217" t="s">
        <v>16</v>
      </c>
      <c r="C31" s="5217" t="s">
        <v>2355</v>
      </c>
      <c r="D31" s="5217" t="s">
        <v>2356</v>
      </c>
      <c r="E31" s="5217" t="s">
        <v>2357</v>
      </c>
      <c r="F31" s="5217" t="s">
        <v>2358</v>
      </c>
      <c r="G31" s="5217" t="s">
        <v>2359</v>
      </c>
      <c r="H31" s="5217" t="s">
        <v>22</v>
      </c>
      <c r="I31" s="5217" t="s">
        <v>810</v>
      </c>
    </row>
    <row customHeight="1" ht="11.25">
      <c r="A32" s="5217" t="s">
        <v>2248</v>
      </c>
      <c r="B32" s="5217" t="s">
        <v>16</v>
      </c>
      <c r="C32" s="5217" t="s">
        <v>2360</v>
      </c>
      <c r="D32" s="5217" t="s">
        <v>2361</v>
      </c>
      <c r="E32" s="5217" t="s">
        <v>2362</v>
      </c>
      <c r="F32" s="5217" t="s">
        <v>2353</v>
      </c>
      <c r="G32" s="5217" t="s">
        <v>2363</v>
      </c>
      <c r="H32" s="5217" t="s">
        <v>22</v>
      </c>
      <c r="I32" s="5217" t="s">
        <v>810</v>
      </c>
    </row>
    <row customHeight="1" ht="11.25">
      <c r="A33" s="5217" t="s">
        <v>2248</v>
      </c>
      <c r="B33" s="5217" t="s">
        <v>16</v>
      </c>
      <c r="C33" s="5217" t="s">
        <v>2364</v>
      </c>
      <c r="D33" s="5217" t="s">
        <v>2365</v>
      </c>
      <c r="E33" s="5217" t="s">
        <v>2366</v>
      </c>
      <c r="F33" s="5217" t="s">
        <v>2256</v>
      </c>
      <c r="G33" s="5217" t="s">
        <v>22</v>
      </c>
      <c r="H33" s="5217" t="s">
        <v>22</v>
      </c>
      <c r="I33" s="5217" t="s">
        <v>810</v>
      </c>
    </row>
    <row customHeight="1" ht="11.25">
      <c r="A34" s="5217" t="s">
        <v>2248</v>
      </c>
      <c r="B34" s="5217" t="s">
        <v>16</v>
      </c>
      <c r="C34" s="5217" t="s">
        <v>2367</v>
      </c>
      <c r="D34" s="5217" t="s">
        <v>2368</v>
      </c>
      <c r="E34" s="5217" t="s">
        <v>2369</v>
      </c>
      <c r="F34" s="5217" t="s">
        <v>2370</v>
      </c>
      <c r="G34" s="5217" t="s">
        <v>22</v>
      </c>
      <c r="H34" s="5217" t="s">
        <v>22</v>
      </c>
      <c r="I34" s="5217" t="s">
        <v>810</v>
      </c>
    </row>
    <row customHeight="1" ht="11.25">
      <c r="A35" s="5217" t="s">
        <v>2248</v>
      </c>
      <c r="B35" s="5217" t="s">
        <v>16</v>
      </c>
      <c r="C35" s="5217" t="s">
        <v>2371</v>
      </c>
      <c r="D35" s="5217" t="s">
        <v>2372</v>
      </c>
      <c r="E35" s="5217" t="s">
        <v>2373</v>
      </c>
      <c r="F35" s="5217" t="s">
        <v>2374</v>
      </c>
      <c r="G35" s="5217" t="s">
        <v>22</v>
      </c>
      <c r="H35" s="5217" t="s">
        <v>22</v>
      </c>
      <c r="I35" s="5217" t="s">
        <v>810</v>
      </c>
    </row>
    <row customHeight="1" ht="11.25">
      <c r="A36" s="5217" t="s">
        <v>2248</v>
      </c>
      <c r="B36" s="5217" t="s">
        <v>16</v>
      </c>
      <c r="C36" s="5217" t="s">
        <v>2375</v>
      </c>
      <c r="D36" s="5217" t="s">
        <v>2376</v>
      </c>
      <c r="E36" s="5217" t="s">
        <v>2377</v>
      </c>
      <c r="F36" s="5217" t="s">
        <v>2378</v>
      </c>
      <c r="G36" s="5217" t="s">
        <v>22</v>
      </c>
      <c r="H36" s="5217" t="s">
        <v>22</v>
      </c>
      <c r="I36" s="5217" t="s">
        <v>810</v>
      </c>
    </row>
    <row customHeight="1" ht="11.25">
      <c r="A37" s="5217" t="s">
        <v>2248</v>
      </c>
      <c r="B37" s="5217" t="s">
        <v>16</v>
      </c>
      <c r="C37" s="5217" t="s">
        <v>2379</v>
      </c>
      <c r="D37" s="5217" t="s">
        <v>2380</v>
      </c>
      <c r="E37" s="5217" t="s">
        <v>2381</v>
      </c>
      <c r="F37" s="5217" t="s">
        <v>2261</v>
      </c>
      <c r="G37" s="5217" t="s">
        <v>22</v>
      </c>
      <c r="H37" s="5217" t="s">
        <v>22</v>
      </c>
      <c r="I37" s="5217" t="s">
        <v>810</v>
      </c>
    </row>
    <row customHeight="1" ht="11.25">
      <c r="A38" s="5217" t="s">
        <v>2248</v>
      </c>
      <c r="B38" s="5217" t="s">
        <v>16</v>
      </c>
      <c r="C38" s="5217" t="s">
        <v>2382</v>
      </c>
      <c r="D38" s="5217" t="s">
        <v>2383</v>
      </c>
      <c r="E38" s="5217" t="s">
        <v>2296</v>
      </c>
      <c r="F38" s="5217" t="s">
        <v>2378</v>
      </c>
      <c r="G38" s="5217" t="s">
        <v>22</v>
      </c>
      <c r="H38" s="5217" t="s">
        <v>22</v>
      </c>
      <c r="I38" s="5217" t="s">
        <v>810</v>
      </c>
    </row>
    <row customHeight="1" ht="11.25">
      <c r="A39" s="5217" t="s">
        <v>2248</v>
      </c>
      <c r="B39" s="5217" t="s">
        <v>16</v>
      </c>
      <c r="C39" s="5217" t="s">
        <v>2384</v>
      </c>
      <c r="D39" s="5217" t="s">
        <v>2385</v>
      </c>
      <c r="E39" s="5217" t="s">
        <v>2386</v>
      </c>
      <c r="F39" s="5217" t="s">
        <v>2340</v>
      </c>
      <c r="G39" s="5217" t="s">
        <v>22</v>
      </c>
      <c r="H39" s="5217" t="s">
        <v>22</v>
      </c>
      <c r="I39" s="5217" t="s">
        <v>810</v>
      </c>
    </row>
    <row customHeight="1" ht="11.25">
      <c r="A40" s="5217" t="s">
        <v>2248</v>
      </c>
      <c r="B40" s="5217" t="s">
        <v>16</v>
      </c>
      <c r="C40" s="5217" t="s">
        <v>2387</v>
      </c>
      <c r="D40" s="5217" t="s">
        <v>2388</v>
      </c>
      <c r="E40" s="5217" t="s">
        <v>2389</v>
      </c>
      <c r="F40" s="5217" t="s">
        <v>2252</v>
      </c>
      <c r="G40" s="5217" t="s">
        <v>22</v>
      </c>
      <c r="H40" s="5217" t="s">
        <v>22</v>
      </c>
      <c r="I40" s="5217" t="s">
        <v>810</v>
      </c>
    </row>
    <row customHeight="1" ht="11.25">
      <c r="A41" s="5217" t="s">
        <v>2248</v>
      </c>
      <c r="B41" s="5217" t="s">
        <v>16</v>
      </c>
      <c r="C41" s="5217" t="s">
        <v>2390</v>
      </c>
      <c r="D41" s="5217" t="s">
        <v>2391</v>
      </c>
      <c r="E41" s="5217" t="s">
        <v>2392</v>
      </c>
      <c r="F41" s="5217" t="s">
        <v>2393</v>
      </c>
      <c r="G41" s="5217" t="s">
        <v>2394</v>
      </c>
      <c r="H41" s="5217" t="s">
        <v>22</v>
      </c>
      <c r="I41" s="5217" t="s">
        <v>810</v>
      </c>
    </row>
    <row customHeight="1" ht="11.25">
      <c r="A42" s="5217" t="s">
        <v>2248</v>
      </c>
      <c r="B42" s="5217" t="s">
        <v>16</v>
      </c>
      <c r="C42" s="5217" t="s">
        <v>2395</v>
      </c>
      <c r="D42" s="5217" t="s">
        <v>2396</v>
      </c>
      <c r="E42" s="5217" t="s">
        <v>2397</v>
      </c>
      <c r="F42" s="5217" t="s">
        <v>2398</v>
      </c>
      <c r="G42" s="5217" t="s">
        <v>22</v>
      </c>
      <c r="H42" s="5217" t="s">
        <v>22</v>
      </c>
      <c r="I42" s="5217" t="s">
        <v>810</v>
      </c>
    </row>
    <row customHeight="1" ht="11.25">
      <c r="A43" s="5217" t="s">
        <v>2248</v>
      </c>
      <c r="B43" s="5217" t="s">
        <v>16</v>
      </c>
      <c r="C43" s="5217" t="s">
        <v>2399</v>
      </c>
      <c r="D43" s="5217" t="s">
        <v>2400</v>
      </c>
      <c r="E43" s="5217" t="s">
        <v>2401</v>
      </c>
      <c r="F43" s="5217" t="s">
        <v>2340</v>
      </c>
      <c r="G43" s="5217" t="s">
        <v>22</v>
      </c>
      <c r="H43" s="5217" t="s">
        <v>22</v>
      </c>
      <c r="I43" s="5217" t="s">
        <v>810</v>
      </c>
    </row>
    <row customHeight="1" ht="11.25">
      <c r="A44" s="5217" t="s">
        <v>2248</v>
      </c>
      <c r="B44" s="5217" t="s">
        <v>16</v>
      </c>
      <c r="C44" s="5217" t="s">
        <v>2402</v>
      </c>
      <c r="D44" s="5217" t="s">
        <v>2403</v>
      </c>
      <c r="E44" s="5217" t="s">
        <v>2404</v>
      </c>
      <c r="F44" s="5217" t="s">
        <v>2405</v>
      </c>
      <c r="G44" s="5217" t="s">
        <v>22</v>
      </c>
      <c r="H44" s="5217" t="s">
        <v>22</v>
      </c>
      <c r="I44" s="5217" t="s">
        <v>810</v>
      </c>
    </row>
    <row customHeight="1" ht="11.25">
      <c r="A45" s="5217" t="s">
        <v>2248</v>
      </c>
      <c r="B45" s="5217" t="s">
        <v>16</v>
      </c>
      <c r="C45" s="5217" t="s">
        <v>2406</v>
      </c>
      <c r="D45" s="5217" t="s">
        <v>2407</v>
      </c>
      <c r="E45" s="5217" t="s">
        <v>2408</v>
      </c>
      <c r="F45" s="5217" t="s">
        <v>2340</v>
      </c>
      <c r="G45" s="5217" t="s">
        <v>22</v>
      </c>
      <c r="H45" s="5217" t="s">
        <v>22</v>
      </c>
      <c r="I45" s="5217" t="s">
        <v>810</v>
      </c>
    </row>
    <row customHeight="1" ht="11.25">
      <c r="A46" s="5217" t="s">
        <v>2248</v>
      </c>
      <c r="B46" s="5217" t="s">
        <v>16</v>
      </c>
      <c r="C46" s="5217" t="s">
        <v>2409</v>
      </c>
      <c r="D46" s="5217" t="s">
        <v>2410</v>
      </c>
      <c r="E46" s="5217" t="s">
        <v>2411</v>
      </c>
      <c r="F46" s="5217" t="s">
        <v>2340</v>
      </c>
      <c r="G46" s="5217" t="s">
        <v>2412</v>
      </c>
      <c r="H46" s="5217" t="s">
        <v>22</v>
      </c>
      <c r="I46" s="5217" t="s">
        <v>810</v>
      </c>
    </row>
    <row customHeight="1" ht="11.25">
      <c r="A47" s="5217" t="s">
        <v>2248</v>
      </c>
      <c r="B47" s="5217" t="s">
        <v>16</v>
      </c>
      <c r="C47" s="5217" t="s">
        <v>2413</v>
      </c>
      <c r="D47" s="5217" t="s">
        <v>2414</v>
      </c>
      <c r="E47" s="5217" t="s">
        <v>2415</v>
      </c>
      <c r="F47" s="5217" t="s">
        <v>2353</v>
      </c>
      <c r="G47" s="5217" t="s">
        <v>22</v>
      </c>
      <c r="H47" s="5217" t="s">
        <v>2416</v>
      </c>
      <c r="I47" s="5217" t="s">
        <v>810</v>
      </c>
    </row>
    <row customHeight="1" ht="11.25">
      <c r="A48" s="5217" t="s">
        <v>2248</v>
      </c>
      <c r="B48" s="5217" t="s">
        <v>16</v>
      </c>
      <c r="C48" s="5217" t="s">
        <v>2417</v>
      </c>
      <c r="D48" s="5217" t="s">
        <v>2418</v>
      </c>
      <c r="E48" s="5217" t="s">
        <v>2419</v>
      </c>
      <c r="F48" s="5217" t="s">
        <v>2340</v>
      </c>
      <c r="G48" s="5217" t="s">
        <v>22</v>
      </c>
      <c r="H48" s="5217" t="s">
        <v>22</v>
      </c>
      <c r="I48" s="5217" t="s">
        <v>810</v>
      </c>
    </row>
    <row customHeight="1" ht="11.25">
      <c r="A49" s="5217" t="s">
        <v>2248</v>
      </c>
      <c r="B49" s="5217" t="s">
        <v>16</v>
      </c>
      <c r="C49" s="5217" t="s">
        <v>2420</v>
      </c>
      <c r="D49" s="5217" t="s">
        <v>2421</v>
      </c>
      <c r="E49" s="5217" t="s">
        <v>2422</v>
      </c>
      <c r="F49" s="5217" t="s">
        <v>2423</v>
      </c>
      <c r="G49" s="5217" t="s">
        <v>22</v>
      </c>
      <c r="H49" s="5217" t="s">
        <v>22</v>
      </c>
      <c r="I49" s="5217" t="s">
        <v>810</v>
      </c>
    </row>
    <row customHeight="1" ht="11.25">
      <c r="A50" s="5217" t="s">
        <v>2248</v>
      </c>
      <c r="B50" s="5217" t="s">
        <v>16</v>
      </c>
      <c r="C50" s="5217" t="s">
        <v>2424</v>
      </c>
      <c r="D50" s="5217" t="s">
        <v>2425</v>
      </c>
      <c r="E50" s="5217" t="s">
        <v>2426</v>
      </c>
      <c r="F50" s="5217" t="s">
        <v>2340</v>
      </c>
      <c r="G50" s="5217" t="s">
        <v>22</v>
      </c>
      <c r="H50" s="5217" t="s">
        <v>22</v>
      </c>
      <c r="I50" s="5217" t="s">
        <v>810</v>
      </c>
    </row>
    <row customHeight="1" ht="11.25">
      <c r="A51" s="5217" t="s">
        <v>2248</v>
      </c>
      <c r="B51" s="5217" t="s">
        <v>16</v>
      </c>
      <c r="C51" s="5217" t="s">
        <v>2427</v>
      </c>
      <c r="D51" s="5217" t="s">
        <v>2428</v>
      </c>
      <c r="E51" s="5217" t="s">
        <v>2429</v>
      </c>
      <c r="F51" s="5217" t="s">
        <v>2430</v>
      </c>
      <c r="G51" s="5217" t="s">
        <v>2431</v>
      </c>
      <c r="H51" s="5217" t="s">
        <v>22</v>
      </c>
      <c r="I51" s="5217" t="s">
        <v>810</v>
      </c>
    </row>
    <row customHeight="1" ht="11.25">
      <c r="A52" s="5217" t="s">
        <v>2248</v>
      </c>
      <c r="B52" s="5217" t="s">
        <v>16</v>
      </c>
      <c r="C52" s="5217" t="s">
        <v>2432</v>
      </c>
      <c r="D52" s="5217" t="s">
        <v>2433</v>
      </c>
      <c r="E52" s="5217" t="s">
        <v>2434</v>
      </c>
      <c r="F52" s="5217" t="s">
        <v>2261</v>
      </c>
      <c r="G52" s="5217" t="s">
        <v>22</v>
      </c>
      <c r="H52" s="5217" t="s">
        <v>22</v>
      </c>
      <c r="I52" s="5217" t="s">
        <v>810</v>
      </c>
    </row>
    <row customHeight="1" ht="11.25">
      <c r="A53" s="5217" t="s">
        <v>2248</v>
      </c>
      <c r="B53" s="5217" t="s">
        <v>16</v>
      </c>
      <c r="C53" s="5217" t="s">
        <v>2435</v>
      </c>
      <c r="D53" s="5217" t="s">
        <v>2436</v>
      </c>
      <c r="E53" s="5217" t="s">
        <v>2437</v>
      </c>
      <c r="F53" s="5217" t="s">
        <v>2261</v>
      </c>
      <c r="G53" s="5217" t="s">
        <v>22</v>
      </c>
      <c r="H53" s="5217" t="s">
        <v>22</v>
      </c>
      <c r="I53" s="5217" t="s">
        <v>810</v>
      </c>
    </row>
    <row customHeight="1" ht="11.25">
      <c r="A54" s="5217" t="s">
        <v>2248</v>
      </c>
      <c r="B54" s="5217" t="s">
        <v>16</v>
      </c>
      <c r="C54" s="5217" t="s">
        <v>2438</v>
      </c>
      <c r="D54" s="5217" t="s">
        <v>2439</v>
      </c>
      <c r="E54" s="5217" t="s">
        <v>2440</v>
      </c>
      <c r="F54" s="5217" t="s">
        <v>2441</v>
      </c>
      <c r="G54" s="5217" t="s">
        <v>22</v>
      </c>
      <c r="H54" s="5217" t="s">
        <v>22</v>
      </c>
      <c r="I54" s="5217" t="s">
        <v>810</v>
      </c>
    </row>
    <row customHeight="1" ht="11.25">
      <c r="A55" s="5217" t="s">
        <v>2248</v>
      </c>
      <c r="B55" s="5217" t="s">
        <v>16</v>
      </c>
      <c r="C55" s="5217" t="s">
        <v>2442</v>
      </c>
      <c r="D55" s="5217" t="s">
        <v>2443</v>
      </c>
      <c r="E55" s="5217" t="s">
        <v>2444</v>
      </c>
      <c r="F55" s="5217" t="s">
        <v>2445</v>
      </c>
      <c r="G55" s="5217" t="s">
        <v>2446</v>
      </c>
      <c r="H55" s="5217" t="s">
        <v>22</v>
      </c>
      <c r="I55" s="5217" t="s">
        <v>810</v>
      </c>
    </row>
    <row customHeight="1" ht="11.25">
      <c r="A56" s="5217" t="s">
        <v>2248</v>
      </c>
      <c r="B56" s="5217" t="s">
        <v>16</v>
      </c>
      <c r="C56" s="5217" t="s">
        <v>2447</v>
      </c>
      <c r="D56" s="5217" t="s">
        <v>2448</v>
      </c>
      <c r="E56" s="5217" t="s">
        <v>2449</v>
      </c>
      <c r="F56" s="5217" t="s">
        <v>2261</v>
      </c>
      <c r="G56" s="5217" t="s">
        <v>2450</v>
      </c>
      <c r="H56" s="5217" t="s">
        <v>22</v>
      </c>
      <c r="I56" s="5217" t="s">
        <v>810</v>
      </c>
    </row>
    <row customHeight="1" ht="11.25">
      <c r="A57" s="5217" t="s">
        <v>2248</v>
      </c>
      <c r="B57" s="5217" t="s">
        <v>16</v>
      </c>
      <c r="C57" s="5217" t="s">
        <v>2451</v>
      </c>
      <c r="D57" s="5217" t="s">
        <v>2452</v>
      </c>
      <c r="E57" s="5217" t="s">
        <v>2453</v>
      </c>
      <c r="F57" s="5217" t="s">
        <v>2256</v>
      </c>
      <c r="G57" s="5217" t="s">
        <v>22</v>
      </c>
      <c r="H57" s="5217" t="s">
        <v>22</v>
      </c>
      <c r="I57" s="5217" t="s">
        <v>810</v>
      </c>
    </row>
    <row customHeight="1" ht="11.25">
      <c r="A58" s="5217" t="s">
        <v>2248</v>
      </c>
      <c r="B58" s="5217" t="s">
        <v>16</v>
      </c>
      <c r="C58" s="5217" t="s">
        <v>2454</v>
      </c>
      <c r="D58" s="5217" t="s">
        <v>2455</v>
      </c>
      <c r="E58" s="5217" t="s">
        <v>2456</v>
      </c>
      <c r="F58" s="5217" t="s">
        <v>2256</v>
      </c>
      <c r="G58" s="5217" t="s">
        <v>2457</v>
      </c>
      <c r="H58" s="5217" t="s">
        <v>22</v>
      </c>
      <c r="I58" s="5217" t="s">
        <v>810</v>
      </c>
    </row>
    <row customHeight="1" ht="11.25">
      <c r="A59" s="5217" t="s">
        <v>2248</v>
      </c>
      <c r="B59" s="5217" t="s">
        <v>16</v>
      </c>
      <c r="C59" s="5217" t="s">
        <v>2458</v>
      </c>
      <c r="D59" s="5217" t="s">
        <v>2459</v>
      </c>
      <c r="E59" s="5217" t="s">
        <v>2460</v>
      </c>
      <c r="F59" s="5217" t="s">
        <v>2461</v>
      </c>
      <c r="G59" s="5217" t="s">
        <v>22</v>
      </c>
      <c r="H59" s="5217" t="s">
        <v>22</v>
      </c>
      <c r="I59" s="5217" t="s">
        <v>810</v>
      </c>
    </row>
    <row customHeight="1" ht="11.25">
      <c r="A60" s="5217" t="s">
        <v>2248</v>
      </c>
      <c r="B60" s="5217" t="s">
        <v>16</v>
      </c>
      <c r="C60" s="5217" t="s">
        <v>2462</v>
      </c>
      <c r="D60" s="5217" t="s">
        <v>2463</v>
      </c>
      <c r="E60" s="5217" t="s">
        <v>2464</v>
      </c>
      <c r="F60" s="5217" t="s">
        <v>2461</v>
      </c>
      <c r="G60" s="5217" t="s">
        <v>2465</v>
      </c>
      <c r="H60" s="5217" t="s">
        <v>22</v>
      </c>
      <c r="I60" s="5217" t="s">
        <v>810</v>
      </c>
    </row>
    <row customHeight="1" ht="11.25">
      <c r="A61" s="5217" t="s">
        <v>2248</v>
      </c>
      <c r="B61" s="5217" t="s">
        <v>16</v>
      </c>
      <c r="C61" s="5217" t="s">
        <v>2466</v>
      </c>
      <c r="D61" s="5217" t="s">
        <v>2467</v>
      </c>
      <c r="E61" s="5217" t="s">
        <v>2468</v>
      </c>
      <c r="F61" s="5217" t="s">
        <v>2323</v>
      </c>
      <c r="G61" s="5217" t="s">
        <v>22</v>
      </c>
      <c r="H61" s="5217" t="s">
        <v>22</v>
      </c>
      <c r="I61" s="5217" t="s">
        <v>810</v>
      </c>
    </row>
    <row customHeight="1" ht="11.25">
      <c r="A62" s="5217" t="s">
        <v>2248</v>
      </c>
      <c r="B62" s="5217" t="s">
        <v>16</v>
      </c>
      <c r="C62" s="5217" t="s">
        <v>2469</v>
      </c>
      <c r="D62" s="5217" t="s">
        <v>2470</v>
      </c>
      <c r="E62" s="5217" t="s">
        <v>2471</v>
      </c>
      <c r="F62" s="5217" t="s">
        <v>2261</v>
      </c>
      <c r="G62" s="5217" t="s">
        <v>22</v>
      </c>
      <c r="H62" s="5217" t="s">
        <v>22</v>
      </c>
      <c r="I62" s="5217" t="s">
        <v>810</v>
      </c>
    </row>
    <row customHeight="1" ht="11.25">
      <c r="A63" s="5217" t="s">
        <v>2248</v>
      </c>
      <c r="B63" s="5217" t="s">
        <v>16</v>
      </c>
      <c r="C63" s="5217" t="s">
        <v>2472</v>
      </c>
      <c r="D63" s="5217" t="s">
        <v>2473</v>
      </c>
      <c r="E63" s="5217" t="s">
        <v>2474</v>
      </c>
      <c r="F63" s="5217" t="s">
        <v>2252</v>
      </c>
      <c r="G63" s="5217" t="s">
        <v>22</v>
      </c>
      <c r="H63" s="5217" t="s">
        <v>22</v>
      </c>
      <c r="I63" s="5217" t="s">
        <v>810</v>
      </c>
    </row>
    <row customHeight="1" ht="11.25">
      <c r="A64" s="5217" t="s">
        <v>2248</v>
      </c>
      <c r="B64" s="5217" t="s">
        <v>16</v>
      </c>
      <c r="C64" s="5217" t="s">
        <v>2475</v>
      </c>
      <c r="D64" s="5217" t="s">
        <v>2476</v>
      </c>
      <c r="E64" s="5217" t="s">
        <v>2477</v>
      </c>
      <c r="F64" s="5217" t="s">
        <v>2478</v>
      </c>
      <c r="G64" s="5217" t="s">
        <v>22</v>
      </c>
      <c r="H64" s="5217" t="s">
        <v>22</v>
      </c>
      <c r="I64" s="5217" t="s">
        <v>810</v>
      </c>
    </row>
    <row customHeight="1" ht="11.25">
      <c r="A65" s="5217" t="s">
        <v>2248</v>
      </c>
      <c r="B65" s="5217" t="s">
        <v>16</v>
      </c>
      <c r="C65" s="5217" t="s">
        <v>2479</v>
      </c>
      <c r="D65" s="5217" t="s">
        <v>2480</v>
      </c>
      <c r="E65" s="5217" t="s">
        <v>2481</v>
      </c>
      <c r="F65" s="5217" t="s">
        <v>2482</v>
      </c>
      <c r="G65" s="5217" t="s">
        <v>22</v>
      </c>
      <c r="H65" s="5217" t="s">
        <v>22</v>
      </c>
      <c r="I65" s="5217" t="s">
        <v>810</v>
      </c>
    </row>
    <row customHeight="1" ht="11.25">
      <c r="A66" s="5217" t="s">
        <v>2248</v>
      </c>
      <c r="B66" s="5217" t="s">
        <v>16</v>
      </c>
      <c r="C66" s="5217" t="s">
        <v>2483</v>
      </c>
      <c r="D66" s="5217" t="s">
        <v>2484</v>
      </c>
      <c r="E66" s="5217" t="s">
        <v>2485</v>
      </c>
      <c r="F66" s="5217" t="s">
        <v>2261</v>
      </c>
      <c r="G66" s="5217" t="s">
        <v>22</v>
      </c>
      <c r="H66" s="5217" t="s">
        <v>22</v>
      </c>
      <c r="I66" s="5217" t="s">
        <v>810</v>
      </c>
    </row>
    <row customHeight="1" ht="11.25">
      <c r="A67" s="5217" t="s">
        <v>2248</v>
      </c>
      <c r="B67" s="5217" t="s">
        <v>16</v>
      </c>
      <c r="C67" s="5217" t="s">
        <v>2486</v>
      </c>
      <c r="D67" s="5217" t="s">
        <v>2487</v>
      </c>
      <c r="E67" s="5217" t="s">
        <v>2488</v>
      </c>
      <c r="F67" s="5217" t="s">
        <v>2261</v>
      </c>
      <c r="G67" s="5217" t="s">
        <v>22</v>
      </c>
      <c r="H67" s="5217" t="s">
        <v>22</v>
      </c>
      <c r="I67" s="5217" t="s">
        <v>810</v>
      </c>
    </row>
    <row customHeight="1" ht="11.25">
      <c r="A68" s="5217" t="s">
        <v>2248</v>
      </c>
      <c r="B68" s="5217" t="s">
        <v>16</v>
      </c>
      <c r="C68" s="5217" t="s">
        <v>2489</v>
      </c>
      <c r="D68" s="5217" t="s">
        <v>2490</v>
      </c>
      <c r="E68" s="5217" t="s">
        <v>2491</v>
      </c>
      <c r="F68" s="5217" t="s">
        <v>2492</v>
      </c>
      <c r="G68" s="5217" t="s">
        <v>22</v>
      </c>
      <c r="H68" s="5217" t="s">
        <v>22</v>
      </c>
      <c r="I68" s="5217" t="s">
        <v>810</v>
      </c>
    </row>
    <row customHeight="1" ht="11.25">
      <c r="A69" s="5217" t="s">
        <v>2248</v>
      </c>
      <c r="B69" s="5217" t="s">
        <v>16</v>
      </c>
      <c r="C69" s="5217" t="s">
        <v>2493</v>
      </c>
      <c r="D69" s="5217" t="s">
        <v>2494</v>
      </c>
      <c r="E69" s="5217" t="s">
        <v>2495</v>
      </c>
      <c r="F69" s="5217" t="s">
        <v>2261</v>
      </c>
      <c r="G69" s="5217" t="s">
        <v>22</v>
      </c>
      <c r="H69" s="5217" t="s">
        <v>2496</v>
      </c>
      <c r="I69" s="5217" t="s">
        <v>810</v>
      </c>
    </row>
    <row customHeight="1" ht="11.25">
      <c r="A70" s="5217" t="s">
        <v>2248</v>
      </c>
      <c r="B70" s="5217" t="s">
        <v>16</v>
      </c>
      <c r="C70" s="5217" t="s">
        <v>2497</v>
      </c>
      <c r="D70" s="5217" t="s">
        <v>2498</v>
      </c>
      <c r="E70" s="5217" t="s">
        <v>2499</v>
      </c>
      <c r="F70" s="5217" t="s">
        <v>2461</v>
      </c>
      <c r="G70" s="5217" t="s">
        <v>22</v>
      </c>
      <c r="H70" s="5217" t="s">
        <v>22</v>
      </c>
      <c r="I70" s="5217" t="s">
        <v>810</v>
      </c>
    </row>
    <row customHeight="1" ht="11.25">
      <c r="A71" s="5217" t="s">
        <v>2248</v>
      </c>
      <c r="B71" s="5217" t="s">
        <v>16</v>
      </c>
      <c r="C71" s="5217" t="s">
        <v>2500</v>
      </c>
      <c r="D71" s="5217" t="s">
        <v>2501</v>
      </c>
      <c r="E71" s="5217" t="s">
        <v>2502</v>
      </c>
      <c r="F71" s="5217" t="s">
        <v>2261</v>
      </c>
      <c r="G71" s="5217" t="s">
        <v>22</v>
      </c>
      <c r="H71" s="5217" t="s">
        <v>22</v>
      </c>
      <c r="I71" s="5217" t="s">
        <v>810</v>
      </c>
    </row>
    <row customHeight="1" ht="11.25">
      <c r="A72" s="5217" t="s">
        <v>2248</v>
      </c>
      <c r="B72" s="5217" t="s">
        <v>16</v>
      </c>
      <c r="C72" s="5217" t="s">
        <v>2503</v>
      </c>
      <c r="D72" s="5217" t="s">
        <v>2504</v>
      </c>
      <c r="E72" s="5217" t="s">
        <v>2505</v>
      </c>
      <c r="F72" s="5217" t="s">
        <v>2506</v>
      </c>
      <c r="G72" s="5217" t="s">
        <v>22</v>
      </c>
      <c r="H72" s="5217" t="s">
        <v>22</v>
      </c>
      <c r="I72" s="5217" t="s">
        <v>810</v>
      </c>
    </row>
    <row customHeight="1" ht="11.25">
      <c r="A73" s="5217" t="s">
        <v>2248</v>
      </c>
      <c r="B73" s="5217" t="s">
        <v>16</v>
      </c>
      <c r="C73" s="5217" t="s">
        <v>2507</v>
      </c>
      <c r="D73" s="5217" t="s">
        <v>2508</v>
      </c>
      <c r="E73" s="5217" t="s">
        <v>2509</v>
      </c>
      <c r="F73" s="5217" t="s">
        <v>2510</v>
      </c>
      <c r="G73" s="5217" t="s">
        <v>22</v>
      </c>
      <c r="H73" s="5217" t="s">
        <v>22</v>
      </c>
      <c r="I73" s="5217" t="s">
        <v>810</v>
      </c>
    </row>
    <row customHeight="1" ht="11.25">
      <c r="A74" s="5217" t="s">
        <v>2248</v>
      </c>
      <c r="B74" s="5217" t="s">
        <v>16</v>
      </c>
      <c r="C74" s="5217" t="s">
        <v>2511</v>
      </c>
      <c r="D74" s="5217" t="s">
        <v>2512</v>
      </c>
      <c r="E74" s="5217" t="s">
        <v>2513</v>
      </c>
      <c r="F74" s="5217" t="s">
        <v>2514</v>
      </c>
      <c r="G74" s="5217" t="s">
        <v>2515</v>
      </c>
      <c r="H74" s="5217" t="s">
        <v>22</v>
      </c>
      <c r="I74" s="5217" t="s">
        <v>810</v>
      </c>
    </row>
    <row customHeight="1" ht="11.25">
      <c r="A75" s="5217" t="s">
        <v>2248</v>
      </c>
      <c r="B75" s="5217" t="s">
        <v>16</v>
      </c>
      <c r="C75" s="5217" t="s">
        <v>2516</v>
      </c>
      <c r="D75" s="5217" t="s">
        <v>2517</v>
      </c>
      <c r="E75" s="5217" t="s">
        <v>2265</v>
      </c>
      <c r="F75" s="5217" t="s">
        <v>2518</v>
      </c>
      <c r="G75" s="5217" t="s">
        <v>22</v>
      </c>
      <c r="H75" s="5217" t="s">
        <v>22</v>
      </c>
      <c r="I75" s="5217" t="s">
        <v>810</v>
      </c>
    </row>
    <row customHeight="1" ht="11.25">
      <c r="A76" s="5217" t="s">
        <v>2248</v>
      </c>
      <c r="B76" s="5217" t="s">
        <v>16</v>
      </c>
      <c r="C76" s="5217" t="s">
        <v>2519</v>
      </c>
      <c r="D76" s="5217" t="s">
        <v>2520</v>
      </c>
      <c r="E76" s="5217" t="s">
        <v>2280</v>
      </c>
      <c r="F76" s="5217" t="s">
        <v>2340</v>
      </c>
      <c r="G76" s="5217" t="s">
        <v>22</v>
      </c>
      <c r="H76" s="5217" t="s">
        <v>22</v>
      </c>
      <c r="I76" s="5217" t="s">
        <v>810</v>
      </c>
    </row>
    <row customHeight="1" ht="11.25">
      <c r="A77" s="5217" t="s">
        <v>2248</v>
      </c>
      <c r="B77" s="5217" t="s">
        <v>16</v>
      </c>
      <c r="C77" s="5217" t="s">
        <v>2521</v>
      </c>
      <c r="D77" s="5217" t="s">
        <v>2522</v>
      </c>
      <c r="E77" s="5217" t="s">
        <v>2523</v>
      </c>
      <c r="F77" s="5217" t="s">
        <v>2445</v>
      </c>
      <c r="G77" s="5217" t="s">
        <v>22</v>
      </c>
      <c r="H77" s="5217" t="s">
        <v>22</v>
      </c>
      <c r="I77" s="5217" t="s">
        <v>810</v>
      </c>
    </row>
    <row customHeight="1" ht="11.25">
      <c r="A78" s="5217" t="s">
        <v>2248</v>
      </c>
      <c r="B78" s="5217" t="s">
        <v>16</v>
      </c>
      <c r="C78" s="5217" t="s">
        <v>2524</v>
      </c>
      <c r="D78" s="5217" t="s">
        <v>2525</v>
      </c>
      <c r="E78" s="5217" t="s">
        <v>2526</v>
      </c>
      <c r="F78" s="5217" t="s">
        <v>2445</v>
      </c>
      <c r="G78" s="5217" t="s">
        <v>22</v>
      </c>
      <c r="H78" s="5217" t="s">
        <v>22</v>
      </c>
      <c r="I78" s="5217" t="s">
        <v>810</v>
      </c>
    </row>
    <row customHeight="1" ht="11.25">
      <c r="A79" s="5217" t="s">
        <v>2248</v>
      </c>
      <c r="B79" s="5217" t="s">
        <v>16</v>
      </c>
      <c r="C79" s="5217" t="s">
        <v>2527</v>
      </c>
      <c r="D79" s="5217" t="s">
        <v>2528</v>
      </c>
      <c r="E79" s="5217" t="s">
        <v>2303</v>
      </c>
      <c r="F79" s="5217" t="s">
        <v>2529</v>
      </c>
      <c r="G79" s="5217" t="s">
        <v>22</v>
      </c>
      <c r="H79" s="5217" t="s">
        <v>22</v>
      </c>
      <c r="I79" s="5217" t="s">
        <v>810</v>
      </c>
    </row>
    <row customHeight="1" ht="11.25">
      <c r="A80" s="5217" t="s">
        <v>2248</v>
      </c>
      <c r="B80" s="5217" t="s">
        <v>16</v>
      </c>
      <c r="C80" s="5217" t="s">
        <v>2530</v>
      </c>
      <c r="D80" s="5217" t="s">
        <v>2531</v>
      </c>
      <c r="E80" s="5217" t="s">
        <v>2285</v>
      </c>
      <c r="F80" s="5217" t="s">
        <v>2269</v>
      </c>
      <c r="G80" s="5217" t="s">
        <v>22</v>
      </c>
      <c r="H80" s="5217" t="s">
        <v>22</v>
      </c>
      <c r="I80" s="5217" t="s">
        <v>810</v>
      </c>
    </row>
    <row customHeight="1" ht="11.25">
      <c r="A81" s="5217" t="s">
        <v>2248</v>
      </c>
      <c r="B81" s="5217" t="s">
        <v>16</v>
      </c>
      <c r="C81" s="5217" t="s">
        <v>2532</v>
      </c>
      <c r="D81" s="5217" t="s">
        <v>2533</v>
      </c>
      <c r="E81" s="5217" t="s">
        <v>2534</v>
      </c>
      <c r="F81" s="5217" t="s">
        <v>2535</v>
      </c>
      <c r="G81" s="5217" t="s">
        <v>22</v>
      </c>
      <c r="H81" s="5217" t="s">
        <v>22</v>
      </c>
      <c r="I81" s="5217" t="s">
        <v>810</v>
      </c>
    </row>
    <row customHeight="1" ht="11.25">
      <c r="A82" s="5217" t="s">
        <v>2248</v>
      </c>
      <c r="B82" s="5217" t="s">
        <v>16</v>
      </c>
      <c r="C82" s="5217" t="s">
        <v>2253</v>
      </c>
      <c r="D82" s="5217" t="s">
        <v>2254</v>
      </c>
      <c r="E82" s="5217" t="s">
        <v>2255</v>
      </c>
      <c r="F82" s="5217" t="s">
        <v>2256</v>
      </c>
      <c r="G82" s="5217" t="s">
        <v>2257</v>
      </c>
      <c r="H82" s="5217" t="s">
        <v>22</v>
      </c>
      <c r="I82" s="5217" t="s">
        <v>896</v>
      </c>
    </row>
    <row customHeight="1" ht="11.25">
      <c r="A83" s="5217" t="s">
        <v>2248</v>
      </c>
      <c r="B83" s="5217" t="s">
        <v>16</v>
      </c>
      <c r="C83" s="5217" t="s">
        <v>2267</v>
      </c>
      <c r="D83" s="5217" t="s">
        <v>2268</v>
      </c>
      <c r="E83" s="5217" t="s">
        <v>2265</v>
      </c>
      <c r="F83" s="5217" t="s">
        <v>2269</v>
      </c>
      <c r="G83" s="5217" t="s">
        <v>22</v>
      </c>
      <c r="H83" s="5217" t="s">
        <v>22</v>
      </c>
      <c r="I83" s="5217" t="s">
        <v>896</v>
      </c>
    </row>
    <row customHeight="1" ht="11.25">
      <c r="A84" s="5217" t="s">
        <v>2248</v>
      </c>
      <c r="B84" s="5217" t="s">
        <v>16</v>
      </c>
      <c r="C84" s="5217" t="s">
        <v>2270</v>
      </c>
      <c r="D84" s="5217" t="s">
        <v>2271</v>
      </c>
      <c r="E84" s="5217" t="s">
        <v>2272</v>
      </c>
      <c r="F84" s="5217" t="s">
        <v>2273</v>
      </c>
      <c r="G84" s="5217" t="s">
        <v>22</v>
      </c>
      <c r="H84" s="5217" t="s">
        <v>22</v>
      </c>
      <c r="I84" s="5217" t="s">
        <v>896</v>
      </c>
    </row>
    <row customHeight="1" ht="11.25">
      <c r="A85" s="5217" t="s">
        <v>2248</v>
      </c>
      <c r="B85" s="5217" t="s">
        <v>16</v>
      </c>
      <c r="C85" s="5217" t="s">
        <v>2283</v>
      </c>
      <c r="D85" s="5217" t="s">
        <v>2284</v>
      </c>
      <c r="E85" s="5217" t="s">
        <v>2285</v>
      </c>
      <c r="F85" s="5217" t="s">
        <v>2286</v>
      </c>
      <c r="G85" s="5217" t="s">
        <v>22</v>
      </c>
      <c r="H85" s="5217" t="s">
        <v>22</v>
      </c>
      <c r="I85" s="5217" t="s">
        <v>896</v>
      </c>
    </row>
    <row customHeight="1" ht="11.25">
      <c r="A86" s="5217" t="s">
        <v>2248</v>
      </c>
      <c r="B86" s="5217" t="s">
        <v>16</v>
      </c>
      <c r="C86" s="5217" t="s">
        <v>2536</v>
      </c>
      <c r="D86" s="5217" t="s">
        <v>2537</v>
      </c>
      <c r="E86" s="5217" t="s">
        <v>2303</v>
      </c>
      <c r="F86" s="5217" t="s">
        <v>2538</v>
      </c>
      <c r="G86" s="5217" t="s">
        <v>2539</v>
      </c>
      <c r="H86" s="5217" t="s">
        <v>22</v>
      </c>
      <c r="I86" s="5217" t="s">
        <v>896</v>
      </c>
    </row>
    <row customHeight="1" ht="11.25">
      <c r="A87" s="5217" t="s">
        <v>2248</v>
      </c>
      <c r="B87" s="5217" t="s">
        <v>16</v>
      </c>
      <c r="C87" s="5217" t="s">
        <v>2308</v>
      </c>
      <c r="D87" s="5217" t="s">
        <v>2309</v>
      </c>
      <c r="E87" s="5217" t="s">
        <v>2310</v>
      </c>
      <c r="F87" s="5217" t="s">
        <v>2261</v>
      </c>
      <c r="G87" s="5217" t="s">
        <v>22</v>
      </c>
      <c r="H87" s="5217" t="s">
        <v>22</v>
      </c>
      <c r="I87" s="5217" t="s">
        <v>896</v>
      </c>
    </row>
    <row customHeight="1" ht="11.25">
      <c r="A88" s="5217" t="s">
        <v>2248</v>
      </c>
      <c r="B88" s="5217" t="s">
        <v>16</v>
      </c>
      <c r="C88" s="5217" t="s">
        <v>2311</v>
      </c>
      <c r="D88" s="5217" t="s">
        <v>2312</v>
      </c>
      <c r="E88" s="5217" t="s">
        <v>2313</v>
      </c>
      <c r="F88" s="5217" t="s">
        <v>578</v>
      </c>
      <c r="G88" s="5217" t="s">
        <v>22</v>
      </c>
      <c r="H88" s="5217" t="s">
        <v>22</v>
      </c>
      <c r="I88" s="5217" t="s">
        <v>896</v>
      </c>
    </row>
    <row customHeight="1" ht="11.25">
      <c r="A89" s="5217" t="s">
        <v>2248</v>
      </c>
      <c r="B89" s="5217" t="s">
        <v>16</v>
      </c>
      <c r="C89" s="5217" t="s">
        <v>22</v>
      </c>
      <c r="D89" s="5217" t="s">
        <v>2314</v>
      </c>
      <c r="E89" s="5217" t="s">
        <v>2315</v>
      </c>
      <c r="F89" s="5217" t="s">
        <v>2261</v>
      </c>
      <c r="G89" s="5217" t="s">
        <v>22</v>
      </c>
      <c r="H89" s="5217" t="s">
        <v>22</v>
      </c>
      <c r="I89" s="5217" t="s">
        <v>896</v>
      </c>
    </row>
    <row customHeight="1" ht="11.25">
      <c r="A90" s="5217" t="s">
        <v>2248</v>
      </c>
      <c r="B90" s="5217" t="s">
        <v>16</v>
      </c>
      <c r="C90" s="5217" t="s">
        <v>2316</v>
      </c>
      <c r="D90" s="5217" t="s">
        <v>2317</v>
      </c>
      <c r="E90" s="5217" t="s">
        <v>2318</v>
      </c>
      <c r="F90" s="5217" t="s">
        <v>2269</v>
      </c>
      <c r="G90" s="5217" t="s">
        <v>2319</v>
      </c>
      <c r="H90" s="5217" t="s">
        <v>22</v>
      </c>
      <c r="I90" s="5217" t="s">
        <v>896</v>
      </c>
    </row>
    <row customHeight="1" ht="11.25">
      <c r="A91" s="5217" t="s">
        <v>2248</v>
      </c>
      <c r="B91" s="5217" t="s">
        <v>16</v>
      </c>
      <c r="C91" s="5217" t="s">
        <v>13</v>
      </c>
      <c r="D91" s="5217" t="s">
        <v>46</v>
      </c>
      <c r="E91" s="5217" t="s">
        <v>49</v>
      </c>
      <c r="F91" s="5217" t="s">
        <v>51</v>
      </c>
      <c r="G91" s="5217" t="s">
        <v>22</v>
      </c>
      <c r="H91" s="5217" t="s">
        <v>22</v>
      </c>
      <c r="I91" s="5217" t="s">
        <v>896</v>
      </c>
    </row>
    <row customHeight="1" ht="11.25">
      <c r="A92" s="5217" t="s">
        <v>2248</v>
      </c>
      <c r="B92" s="5217" t="s">
        <v>16</v>
      </c>
      <c r="C92" s="5217" t="s">
        <v>2334</v>
      </c>
      <c r="D92" s="5217" t="s">
        <v>2335</v>
      </c>
      <c r="E92" s="5217" t="s">
        <v>2336</v>
      </c>
      <c r="F92" s="5217" t="s">
        <v>2261</v>
      </c>
      <c r="G92" s="5217" t="s">
        <v>22</v>
      </c>
      <c r="H92" s="5217" t="s">
        <v>22</v>
      </c>
      <c r="I92" s="5217" t="s">
        <v>896</v>
      </c>
    </row>
    <row customHeight="1" ht="11.25">
      <c r="A93" s="5217" t="s">
        <v>2248</v>
      </c>
      <c r="B93" s="5217" t="s">
        <v>16</v>
      </c>
      <c r="C93" s="5217" t="s">
        <v>2337</v>
      </c>
      <c r="D93" s="5217" t="s">
        <v>2338</v>
      </c>
      <c r="E93" s="5217" t="s">
        <v>2339</v>
      </c>
      <c r="F93" s="5217" t="s">
        <v>2340</v>
      </c>
      <c r="G93" s="5217" t="s">
        <v>22</v>
      </c>
      <c r="H93" s="5217" t="s">
        <v>22</v>
      </c>
      <c r="I93" s="5217" t="s">
        <v>896</v>
      </c>
    </row>
    <row customHeight="1" ht="11.25">
      <c r="A94" s="5217" t="s">
        <v>2248</v>
      </c>
      <c r="B94" s="5217" t="s">
        <v>16</v>
      </c>
      <c r="C94" s="5217" t="s">
        <v>2341</v>
      </c>
      <c r="D94" s="5217" t="s">
        <v>2342</v>
      </c>
      <c r="E94" s="5217" t="s">
        <v>2343</v>
      </c>
      <c r="F94" s="5217" t="s">
        <v>51</v>
      </c>
      <c r="G94" s="5217" t="s">
        <v>22</v>
      </c>
      <c r="H94" s="5217" t="s">
        <v>22</v>
      </c>
      <c r="I94" s="5217" t="s">
        <v>896</v>
      </c>
    </row>
    <row customHeight="1" ht="11.25">
      <c r="A95" s="5217" t="s">
        <v>2248</v>
      </c>
      <c r="B95" s="5217" t="s">
        <v>16</v>
      </c>
      <c r="C95" s="5217" t="s">
        <v>2347</v>
      </c>
      <c r="D95" s="5217" t="s">
        <v>2348</v>
      </c>
      <c r="E95" s="5217" t="s">
        <v>2349</v>
      </c>
      <c r="F95" s="5217" t="s">
        <v>2340</v>
      </c>
      <c r="G95" s="5217" t="s">
        <v>22</v>
      </c>
      <c r="H95" s="5217" t="s">
        <v>22</v>
      </c>
      <c r="I95" s="5217" t="s">
        <v>896</v>
      </c>
    </row>
    <row customHeight="1" ht="11.25">
      <c r="A96" s="5217" t="s">
        <v>2248</v>
      </c>
      <c r="B96" s="5217" t="s">
        <v>16</v>
      </c>
      <c r="C96" s="5217" t="s">
        <v>2364</v>
      </c>
      <c r="D96" s="5217" t="s">
        <v>2365</v>
      </c>
      <c r="E96" s="5217" t="s">
        <v>2366</v>
      </c>
      <c r="F96" s="5217" t="s">
        <v>2256</v>
      </c>
      <c r="G96" s="5217" t="s">
        <v>22</v>
      </c>
      <c r="H96" s="5217" t="s">
        <v>22</v>
      </c>
      <c r="I96" s="5217" t="s">
        <v>896</v>
      </c>
    </row>
    <row customHeight="1" ht="11.25">
      <c r="A97" s="5217" t="s">
        <v>2248</v>
      </c>
      <c r="B97" s="5217" t="s">
        <v>16</v>
      </c>
      <c r="C97" s="5217" t="s">
        <v>2367</v>
      </c>
      <c r="D97" s="5217" t="s">
        <v>2368</v>
      </c>
      <c r="E97" s="5217" t="s">
        <v>2369</v>
      </c>
      <c r="F97" s="5217" t="s">
        <v>2370</v>
      </c>
      <c r="G97" s="5217" t="s">
        <v>22</v>
      </c>
      <c r="H97" s="5217" t="s">
        <v>22</v>
      </c>
      <c r="I97" s="5217" t="s">
        <v>896</v>
      </c>
    </row>
    <row customHeight="1" ht="11.25">
      <c r="A98" s="5217" t="s">
        <v>2248</v>
      </c>
      <c r="B98" s="5217" t="s">
        <v>16</v>
      </c>
      <c r="C98" s="5217" t="s">
        <v>2384</v>
      </c>
      <c r="D98" s="5217" t="s">
        <v>2385</v>
      </c>
      <c r="E98" s="5217" t="s">
        <v>2386</v>
      </c>
      <c r="F98" s="5217" t="s">
        <v>2340</v>
      </c>
      <c r="G98" s="5217" t="s">
        <v>22</v>
      </c>
      <c r="H98" s="5217" t="s">
        <v>22</v>
      </c>
      <c r="I98" s="5217" t="s">
        <v>896</v>
      </c>
    </row>
    <row customHeight="1" ht="11.25">
      <c r="A99" s="5217" t="s">
        <v>2248</v>
      </c>
      <c r="B99" s="5217" t="s">
        <v>16</v>
      </c>
      <c r="C99" s="5217" t="s">
        <v>2390</v>
      </c>
      <c r="D99" s="5217" t="s">
        <v>2391</v>
      </c>
      <c r="E99" s="5217" t="s">
        <v>2392</v>
      </c>
      <c r="F99" s="5217" t="s">
        <v>2393</v>
      </c>
      <c r="G99" s="5217" t="s">
        <v>2394</v>
      </c>
      <c r="H99" s="5217" t="s">
        <v>22</v>
      </c>
      <c r="I99" s="5217" t="s">
        <v>896</v>
      </c>
    </row>
    <row customHeight="1" ht="11.25">
      <c r="A100" s="5217" t="s">
        <v>2248</v>
      </c>
      <c r="B100" s="5217" t="s">
        <v>16</v>
      </c>
      <c r="C100" s="5217" t="s">
        <v>2395</v>
      </c>
      <c r="D100" s="5217" t="s">
        <v>2396</v>
      </c>
      <c r="E100" s="5217" t="s">
        <v>2397</v>
      </c>
      <c r="F100" s="5217" t="s">
        <v>2398</v>
      </c>
      <c r="G100" s="5217" t="s">
        <v>22</v>
      </c>
      <c r="H100" s="5217" t="s">
        <v>22</v>
      </c>
      <c r="I100" s="5217" t="s">
        <v>896</v>
      </c>
    </row>
    <row customHeight="1" ht="11.25">
      <c r="A101" s="5217" t="s">
        <v>2248</v>
      </c>
      <c r="B101" s="5217" t="s">
        <v>16</v>
      </c>
      <c r="C101" s="5217" t="s">
        <v>2399</v>
      </c>
      <c r="D101" s="5217" t="s">
        <v>2400</v>
      </c>
      <c r="E101" s="5217" t="s">
        <v>2401</v>
      </c>
      <c r="F101" s="5217" t="s">
        <v>2340</v>
      </c>
      <c r="G101" s="5217" t="s">
        <v>22</v>
      </c>
      <c r="H101" s="5217" t="s">
        <v>22</v>
      </c>
      <c r="I101" s="5217" t="s">
        <v>896</v>
      </c>
    </row>
    <row customHeight="1" ht="11.25">
      <c r="A102" s="5217" t="s">
        <v>2248</v>
      </c>
      <c r="B102" s="5217" t="s">
        <v>16</v>
      </c>
      <c r="C102" s="5217" t="s">
        <v>2406</v>
      </c>
      <c r="D102" s="5217" t="s">
        <v>2407</v>
      </c>
      <c r="E102" s="5217" t="s">
        <v>2408</v>
      </c>
      <c r="F102" s="5217" t="s">
        <v>2340</v>
      </c>
      <c r="G102" s="5217" t="s">
        <v>22</v>
      </c>
      <c r="H102" s="5217" t="s">
        <v>22</v>
      </c>
      <c r="I102" s="5217" t="s">
        <v>896</v>
      </c>
    </row>
    <row customHeight="1" ht="11.25">
      <c r="A103" s="5217" t="s">
        <v>2248</v>
      </c>
      <c r="B103" s="5217" t="s">
        <v>16</v>
      </c>
      <c r="C103" s="5217" t="s">
        <v>2409</v>
      </c>
      <c r="D103" s="5217" t="s">
        <v>2410</v>
      </c>
      <c r="E103" s="5217" t="s">
        <v>2411</v>
      </c>
      <c r="F103" s="5217" t="s">
        <v>2340</v>
      </c>
      <c r="G103" s="5217" t="s">
        <v>2412</v>
      </c>
      <c r="H103" s="5217" t="s">
        <v>22</v>
      </c>
      <c r="I103" s="5217" t="s">
        <v>896</v>
      </c>
    </row>
    <row customHeight="1" ht="11.25">
      <c r="A104" s="5217" t="s">
        <v>2248</v>
      </c>
      <c r="B104" s="5217" t="s">
        <v>16</v>
      </c>
      <c r="C104" s="5217" t="s">
        <v>2420</v>
      </c>
      <c r="D104" s="5217" t="s">
        <v>2421</v>
      </c>
      <c r="E104" s="5217" t="s">
        <v>2422</v>
      </c>
      <c r="F104" s="5217" t="s">
        <v>2423</v>
      </c>
      <c r="G104" s="5217" t="s">
        <v>22</v>
      </c>
      <c r="H104" s="5217" t="s">
        <v>22</v>
      </c>
      <c r="I104" s="5217" t="s">
        <v>896</v>
      </c>
    </row>
    <row customHeight="1" ht="11.25">
      <c r="A105" s="5217" t="s">
        <v>2248</v>
      </c>
      <c r="B105" s="5217" t="s">
        <v>16</v>
      </c>
      <c r="C105" s="5217" t="s">
        <v>2424</v>
      </c>
      <c r="D105" s="5217" t="s">
        <v>2425</v>
      </c>
      <c r="E105" s="5217" t="s">
        <v>2426</v>
      </c>
      <c r="F105" s="5217" t="s">
        <v>2340</v>
      </c>
      <c r="G105" s="5217" t="s">
        <v>22</v>
      </c>
      <c r="H105" s="5217" t="s">
        <v>22</v>
      </c>
      <c r="I105" s="5217" t="s">
        <v>896</v>
      </c>
    </row>
    <row customHeight="1" ht="11.25">
      <c r="A106" s="5217" t="s">
        <v>2248</v>
      </c>
      <c r="B106" s="5217" t="s">
        <v>16</v>
      </c>
      <c r="C106" s="5217" t="s">
        <v>2427</v>
      </c>
      <c r="D106" s="5217" t="s">
        <v>2428</v>
      </c>
      <c r="E106" s="5217" t="s">
        <v>2429</v>
      </c>
      <c r="F106" s="5217" t="s">
        <v>2430</v>
      </c>
      <c r="G106" s="5217" t="s">
        <v>2431</v>
      </c>
      <c r="H106" s="5217" t="s">
        <v>22</v>
      </c>
      <c r="I106" s="5217" t="s">
        <v>896</v>
      </c>
    </row>
    <row customHeight="1" ht="11.25">
      <c r="A107" s="5217" t="s">
        <v>2248</v>
      </c>
      <c r="B107" s="5217" t="s">
        <v>16</v>
      </c>
      <c r="C107" s="5217" t="s">
        <v>2438</v>
      </c>
      <c r="D107" s="5217" t="s">
        <v>2439</v>
      </c>
      <c r="E107" s="5217" t="s">
        <v>2440</v>
      </c>
      <c r="F107" s="5217" t="s">
        <v>2441</v>
      </c>
      <c r="G107" s="5217" t="s">
        <v>22</v>
      </c>
      <c r="H107" s="5217" t="s">
        <v>22</v>
      </c>
      <c r="I107" s="5217" t="s">
        <v>896</v>
      </c>
    </row>
    <row customHeight="1" ht="11.25">
      <c r="A108" s="5217" t="s">
        <v>2248</v>
      </c>
      <c r="B108" s="5217" t="s">
        <v>16</v>
      </c>
      <c r="C108" s="5217" t="s">
        <v>2442</v>
      </c>
      <c r="D108" s="5217" t="s">
        <v>2443</v>
      </c>
      <c r="E108" s="5217" t="s">
        <v>2444</v>
      </c>
      <c r="F108" s="5217" t="s">
        <v>2445</v>
      </c>
      <c r="G108" s="5217" t="s">
        <v>2446</v>
      </c>
      <c r="H108" s="5217" t="s">
        <v>22</v>
      </c>
      <c r="I108" s="5217" t="s">
        <v>896</v>
      </c>
    </row>
    <row customHeight="1" ht="11.25">
      <c r="A109" s="5217" t="s">
        <v>2248</v>
      </c>
      <c r="B109" s="5217" t="s">
        <v>16</v>
      </c>
      <c r="C109" s="5217" t="s">
        <v>2451</v>
      </c>
      <c r="D109" s="5217" t="s">
        <v>2452</v>
      </c>
      <c r="E109" s="5217" t="s">
        <v>2453</v>
      </c>
      <c r="F109" s="5217" t="s">
        <v>2256</v>
      </c>
      <c r="G109" s="5217" t="s">
        <v>22</v>
      </c>
      <c r="H109" s="5217" t="s">
        <v>22</v>
      </c>
      <c r="I109" s="5217" t="s">
        <v>896</v>
      </c>
    </row>
    <row customHeight="1" ht="11.25">
      <c r="A110" s="5217" t="s">
        <v>2248</v>
      </c>
      <c r="B110" s="5217" t="s">
        <v>16</v>
      </c>
      <c r="C110" s="5217" t="s">
        <v>2454</v>
      </c>
      <c r="D110" s="5217" t="s">
        <v>2455</v>
      </c>
      <c r="E110" s="5217" t="s">
        <v>2456</v>
      </c>
      <c r="F110" s="5217" t="s">
        <v>2256</v>
      </c>
      <c r="G110" s="5217" t="s">
        <v>2457</v>
      </c>
      <c r="H110" s="5217" t="s">
        <v>22</v>
      </c>
      <c r="I110" s="5217" t="s">
        <v>896</v>
      </c>
    </row>
    <row customHeight="1" ht="11.25">
      <c r="A111" s="5217" t="s">
        <v>2248</v>
      </c>
      <c r="B111" s="5217" t="s">
        <v>16</v>
      </c>
      <c r="C111" s="5217" t="s">
        <v>2469</v>
      </c>
      <c r="D111" s="5217" t="s">
        <v>2470</v>
      </c>
      <c r="E111" s="5217" t="s">
        <v>2471</v>
      </c>
      <c r="F111" s="5217" t="s">
        <v>2261</v>
      </c>
      <c r="G111" s="5217" t="s">
        <v>22</v>
      </c>
      <c r="H111" s="5217" t="s">
        <v>22</v>
      </c>
      <c r="I111" s="5217" t="s">
        <v>896</v>
      </c>
    </row>
    <row customHeight="1" ht="11.25">
      <c r="A112" s="5217" t="s">
        <v>2248</v>
      </c>
      <c r="B112" s="5217" t="s">
        <v>16</v>
      </c>
      <c r="C112" s="5217" t="s">
        <v>2489</v>
      </c>
      <c r="D112" s="5217" t="s">
        <v>2490</v>
      </c>
      <c r="E112" s="5217" t="s">
        <v>2491</v>
      </c>
      <c r="F112" s="5217" t="s">
        <v>2492</v>
      </c>
      <c r="G112" s="5217" t="s">
        <v>22</v>
      </c>
      <c r="H112" s="5217" t="s">
        <v>22</v>
      </c>
      <c r="I112" s="5217" t="s">
        <v>896</v>
      </c>
    </row>
    <row customHeight="1" ht="11.25">
      <c r="A113" s="5217" t="s">
        <v>2248</v>
      </c>
      <c r="B113" s="5217" t="s">
        <v>16</v>
      </c>
      <c r="C113" s="5217" t="s">
        <v>2507</v>
      </c>
      <c r="D113" s="5217" t="s">
        <v>2508</v>
      </c>
      <c r="E113" s="5217" t="s">
        <v>2509</v>
      </c>
      <c r="F113" s="5217" t="s">
        <v>2510</v>
      </c>
      <c r="G113" s="5217" t="s">
        <v>22</v>
      </c>
      <c r="H113" s="5217" t="s">
        <v>22</v>
      </c>
      <c r="I113" s="5217" t="s">
        <v>896</v>
      </c>
    </row>
    <row customHeight="1" ht="11.25">
      <c r="A114" s="5217" t="s">
        <v>2248</v>
      </c>
      <c r="B114" s="5217" t="s">
        <v>16</v>
      </c>
      <c r="C114" s="5217" t="s">
        <v>2511</v>
      </c>
      <c r="D114" s="5217" t="s">
        <v>2512</v>
      </c>
      <c r="E114" s="5217" t="s">
        <v>2513</v>
      </c>
      <c r="F114" s="5217" t="s">
        <v>2514</v>
      </c>
      <c r="G114" s="5217" t="s">
        <v>2515</v>
      </c>
      <c r="H114" s="5217" t="s">
        <v>22</v>
      </c>
      <c r="I114" s="5217" t="s">
        <v>896</v>
      </c>
    </row>
    <row customHeight="1" ht="11.25">
      <c r="A115" s="5217" t="s">
        <v>2248</v>
      </c>
      <c r="B115" s="5217" t="s">
        <v>16</v>
      </c>
      <c r="C115" s="5217" t="s">
        <v>2516</v>
      </c>
      <c r="D115" s="5217" t="s">
        <v>2517</v>
      </c>
      <c r="E115" s="5217" t="s">
        <v>2265</v>
      </c>
      <c r="F115" s="5217" t="s">
        <v>2518</v>
      </c>
      <c r="G115" s="5217" t="s">
        <v>22</v>
      </c>
      <c r="H115" s="5217" t="s">
        <v>22</v>
      </c>
      <c r="I115" s="5217" t="s">
        <v>896</v>
      </c>
    </row>
    <row customHeight="1" ht="11.25">
      <c r="A116" s="5217" t="s">
        <v>2248</v>
      </c>
      <c r="B116" s="5217" t="s">
        <v>16</v>
      </c>
      <c r="C116" s="5217" t="s">
        <v>2519</v>
      </c>
      <c r="D116" s="5217" t="s">
        <v>2520</v>
      </c>
      <c r="E116" s="5217" t="s">
        <v>2280</v>
      </c>
      <c r="F116" s="5217" t="s">
        <v>2340</v>
      </c>
      <c r="G116" s="5217" t="s">
        <v>22</v>
      </c>
      <c r="H116" s="5217" t="s">
        <v>22</v>
      </c>
      <c r="I116" s="5217" t="s">
        <v>896</v>
      </c>
    </row>
    <row customHeight="1" ht="11.25">
      <c r="A117" s="5217" t="s">
        <v>2248</v>
      </c>
      <c r="B117" s="5217" t="s">
        <v>16</v>
      </c>
      <c r="C117" s="5217" t="s">
        <v>2524</v>
      </c>
      <c r="D117" s="5217" t="s">
        <v>2525</v>
      </c>
      <c r="E117" s="5217" t="s">
        <v>2526</v>
      </c>
      <c r="F117" s="5217" t="s">
        <v>2445</v>
      </c>
      <c r="G117" s="5217" t="s">
        <v>22</v>
      </c>
      <c r="H117" s="5217" t="s">
        <v>22</v>
      </c>
      <c r="I117" s="5217" t="s">
        <v>896</v>
      </c>
    </row>
    <row customHeight="1" ht="11.25">
      <c r="A118" s="5217" t="s">
        <v>2248</v>
      </c>
      <c r="B118" s="5217" t="s">
        <v>16</v>
      </c>
      <c r="C118" s="5217" t="s">
        <v>2530</v>
      </c>
      <c r="D118" s="5217" t="s">
        <v>2531</v>
      </c>
      <c r="E118" s="5217" t="s">
        <v>2285</v>
      </c>
      <c r="F118" s="5217" t="s">
        <v>2269</v>
      </c>
      <c r="G118" s="5217" t="s">
        <v>22</v>
      </c>
      <c r="H118" s="5217" t="s">
        <v>22</v>
      </c>
      <c r="I118" s="5217" t="s">
        <v>896</v>
      </c>
    </row>
    <row customHeight="1" ht="11.25">
      <c r="A119" s="5217" t="s">
        <v>2248</v>
      </c>
      <c r="B119" s="5217" t="s">
        <v>16</v>
      </c>
      <c r="C119" s="5217" t="s">
        <v>2532</v>
      </c>
      <c r="D119" s="5217" t="s">
        <v>2533</v>
      </c>
      <c r="E119" s="5217" t="s">
        <v>2534</v>
      </c>
      <c r="F119" s="5217" t="s">
        <v>2535</v>
      </c>
      <c r="G119" s="5217" t="s">
        <v>22</v>
      </c>
      <c r="H119" s="5217" t="s">
        <v>22</v>
      </c>
      <c r="I119" s="5217" t="s">
        <v>896</v>
      </c>
    </row>
    <row customHeight="1" ht="11.25">
      <c r="A120" s="5217" t="s">
        <v>2248</v>
      </c>
      <c r="B120" s="5217" t="s">
        <v>16</v>
      </c>
      <c r="C120" s="5217" t="s">
        <v>2249</v>
      </c>
      <c r="D120" s="5217" t="s">
        <v>2250</v>
      </c>
      <c r="E120" s="5217" t="s">
        <v>2251</v>
      </c>
      <c r="F120" s="5217" t="s">
        <v>2252</v>
      </c>
      <c r="G120" s="5217" t="s">
        <v>22</v>
      </c>
      <c r="H120" s="5217" t="s">
        <v>22</v>
      </c>
      <c r="I120" s="5217" t="s">
        <v>856</v>
      </c>
    </row>
    <row customHeight="1" ht="11.25">
      <c r="A121" s="5217" t="s">
        <v>2248</v>
      </c>
      <c r="B121" s="5217" t="s">
        <v>16</v>
      </c>
      <c r="C121" s="5217" t="s">
        <v>2540</v>
      </c>
      <c r="D121" s="5217" t="s">
        <v>2541</v>
      </c>
      <c r="E121" s="5217" t="s">
        <v>2542</v>
      </c>
      <c r="F121" s="5217" t="s">
        <v>2445</v>
      </c>
      <c r="G121" s="5217" t="s">
        <v>22</v>
      </c>
      <c r="H121" s="5217" t="s">
        <v>22</v>
      </c>
      <c r="I121" s="5217" t="s">
        <v>856</v>
      </c>
    </row>
    <row customHeight="1" ht="11.25">
      <c r="A122" s="5217" t="s">
        <v>2248</v>
      </c>
      <c r="B122" s="5217" t="s">
        <v>16</v>
      </c>
      <c r="C122" s="5217" t="s">
        <v>2543</v>
      </c>
      <c r="D122" s="5217" t="s">
        <v>2544</v>
      </c>
      <c r="E122" s="5217" t="s">
        <v>2545</v>
      </c>
      <c r="F122" s="5217" t="s">
        <v>2478</v>
      </c>
      <c r="G122" s="5217" t="s">
        <v>22</v>
      </c>
      <c r="H122" s="5217" t="s">
        <v>22</v>
      </c>
      <c r="I122" s="5217" t="s">
        <v>856</v>
      </c>
    </row>
    <row customHeight="1" ht="11.25">
      <c r="A123" s="5217" t="s">
        <v>2248</v>
      </c>
      <c r="B123" s="5217" t="s">
        <v>16</v>
      </c>
      <c r="C123" s="5217" t="s">
        <v>2546</v>
      </c>
      <c r="D123" s="5217" t="s">
        <v>2547</v>
      </c>
      <c r="E123" s="5217" t="s">
        <v>2548</v>
      </c>
      <c r="F123" s="5217" t="s">
        <v>2405</v>
      </c>
      <c r="G123" s="5217" t="s">
        <v>2549</v>
      </c>
      <c r="H123" s="5217" t="s">
        <v>2550</v>
      </c>
      <c r="I123" s="5217" t="s">
        <v>856</v>
      </c>
    </row>
    <row customHeight="1" ht="11.25">
      <c r="A124" s="5217" t="s">
        <v>2248</v>
      </c>
      <c r="B124" s="5217" t="s">
        <v>16</v>
      </c>
      <c r="C124" s="5217" t="s">
        <v>2551</v>
      </c>
      <c r="D124" s="5217" t="s">
        <v>2552</v>
      </c>
      <c r="E124" s="5217" t="s">
        <v>2553</v>
      </c>
      <c r="F124" s="5217" t="s">
        <v>2506</v>
      </c>
      <c r="G124" s="5217" t="s">
        <v>22</v>
      </c>
      <c r="H124" s="5217" t="s">
        <v>22</v>
      </c>
      <c r="I124" s="5217" t="s">
        <v>856</v>
      </c>
    </row>
    <row customHeight="1" ht="11.25">
      <c r="A125" s="5217" t="s">
        <v>2248</v>
      </c>
      <c r="B125" s="5217" t="s">
        <v>16</v>
      </c>
      <c r="C125" s="5217" t="s">
        <v>2554</v>
      </c>
      <c r="D125" s="5217" t="s">
        <v>2555</v>
      </c>
      <c r="E125" s="5217" t="s">
        <v>2556</v>
      </c>
      <c r="F125" s="5217" t="s">
        <v>2506</v>
      </c>
      <c r="G125" s="5217" t="s">
        <v>22</v>
      </c>
      <c r="H125" s="5217" t="s">
        <v>2557</v>
      </c>
      <c r="I125" s="5217" t="s">
        <v>856</v>
      </c>
    </row>
    <row customHeight="1" ht="11.25">
      <c r="A126" s="5217" t="s">
        <v>2248</v>
      </c>
      <c r="B126" s="5217" t="s">
        <v>16</v>
      </c>
      <c r="C126" s="5217" t="s">
        <v>2558</v>
      </c>
      <c r="D126" s="5217" t="s">
        <v>2559</v>
      </c>
      <c r="E126" s="5217" t="s">
        <v>2560</v>
      </c>
      <c r="F126" s="5217" t="s">
        <v>2561</v>
      </c>
      <c r="G126" s="5217" t="s">
        <v>22</v>
      </c>
      <c r="H126" s="5217" t="s">
        <v>22</v>
      </c>
      <c r="I126" s="5217" t="s">
        <v>856</v>
      </c>
    </row>
    <row customHeight="1" ht="11.25">
      <c r="A127" s="5217" t="s">
        <v>2248</v>
      </c>
      <c r="B127" s="5217" t="s">
        <v>16</v>
      </c>
      <c r="C127" s="5217" t="s">
        <v>2562</v>
      </c>
      <c r="D127" s="5217" t="s">
        <v>2563</v>
      </c>
      <c r="E127" s="5217" t="s">
        <v>2564</v>
      </c>
      <c r="F127" s="5217" t="s">
        <v>2506</v>
      </c>
      <c r="G127" s="5217" t="s">
        <v>22</v>
      </c>
      <c r="H127" s="5217" t="s">
        <v>2557</v>
      </c>
      <c r="I127" s="5217" t="s">
        <v>856</v>
      </c>
    </row>
    <row customHeight="1" ht="11.25">
      <c r="A128" s="5217" t="s">
        <v>2248</v>
      </c>
      <c r="B128" s="5217" t="s">
        <v>16</v>
      </c>
      <c r="C128" s="5217" t="s">
        <v>2565</v>
      </c>
      <c r="D128" s="5217" t="s">
        <v>2566</v>
      </c>
      <c r="E128" s="5217" t="s">
        <v>2567</v>
      </c>
      <c r="F128" s="5217" t="s">
        <v>2370</v>
      </c>
      <c r="G128" s="5217" t="s">
        <v>22</v>
      </c>
      <c r="H128" s="5217" t="s">
        <v>22</v>
      </c>
      <c r="I128" s="5217" t="s">
        <v>856</v>
      </c>
    </row>
    <row customHeight="1" ht="11.25">
      <c r="A129" s="5217" t="s">
        <v>2248</v>
      </c>
      <c r="B129" s="5217" t="s">
        <v>16</v>
      </c>
      <c r="C129" s="5217" t="s">
        <v>2568</v>
      </c>
      <c r="D129" s="5217" t="s">
        <v>2569</v>
      </c>
      <c r="E129" s="5217" t="s">
        <v>2570</v>
      </c>
      <c r="F129" s="5217" t="s">
        <v>2571</v>
      </c>
      <c r="G129" s="5217" t="s">
        <v>22</v>
      </c>
      <c r="H129" s="5217" t="s">
        <v>22</v>
      </c>
      <c r="I129" s="5217" t="s">
        <v>856</v>
      </c>
    </row>
    <row customHeight="1" ht="11.25">
      <c r="A130" s="5217" t="s">
        <v>2248</v>
      </c>
      <c r="B130" s="5217" t="s">
        <v>16</v>
      </c>
      <c r="C130" s="5217" t="s">
        <v>2572</v>
      </c>
      <c r="D130" s="5217" t="s">
        <v>2573</v>
      </c>
      <c r="E130" s="5217" t="s">
        <v>2574</v>
      </c>
      <c r="F130" s="5217" t="s">
        <v>2290</v>
      </c>
      <c r="G130" s="5217" t="s">
        <v>2575</v>
      </c>
      <c r="H130" s="5217" t="s">
        <v>22</v>
      </c>
      <c r="I130" s="5217" t="s">
        <v>856</v>
      </c>
    </row>
    <row customHeight="1" ht="11.25">
      <c r="A131" s="5217" t="s">
        <v>2248</v>
      </c>
      <c r="B131" s="5217" t="s">
        <v>16</v>
      </c>
      <c r="C131" s="5217" t="s">
        <v>2576</v>
      </c>
      <c r="D131" s="5217" t="s">
        <v>2577</v>
      </c>
      <c r="E131" s="5217" t="s">
        <v>2578</v>
      </c>
      <c r="F131" s="5217" t="s">
        <v>2506</v>
      </c>
      <c r="G131" s="5217" t="s">
        <v>22</v>
      </c>
      <c r="H131" s="5217" t="s">
        <v>2557</v>
      </c>
      <c r="I131" s="5217" t="s">
        <v>856</v>
      </c>
    </row>
    <row customHeight="1" ht="11.25">
      <c r="A132" s="5217" t="s">
        <v>2248</v>
      </c>
      <c r="B132" s="5217" t="s">
        <v>16</v>
      </c>
      <c r="C132" s="5217" t="s">
        <v>2579</v>
      </c>
      <c r="D132" s="5217" t="s">
        <v>2580</v>
      </c>
      <c r="E132" s="5217" t="s">
        <v>2581</v>
      </c>
      <c r="F132" s="5217" t="s">
        <v>2441</v>
      </c>
      <c r="G132" s="5217" t="s">
        <v>22</v>
      </c>
      <c r="H132" s="5217" t="s">
        <v>2582</v>
      </c>
      <c r="I132" s="5217" t="s">
        <v>856</v>
      </c>
    </row>
    <row customHeight="1" ht="11.25">
      <c r="A133" s="5217" t="s">
        <v>2248</v>
      </c>
      <c r="B133" s="5217" t="s">
        <v>16</v>
      </c>
      <c r="C133" s="5217" t="s">
        <v>2583</v>
      </c>
      <c r="D133" s="5217" t="s">
        <v>2584</v>
      </c>
      <c r="E133" s="5217" t="s">
        <v>2585</v>
      </c>
      <c r="F133" s="5217" t="s">
        <v>2261</v>
      </c>
      <c r="G133" s="5217" t="s">
        <v>2586</v>
      </c>
      <c r="H133" s="5217" t="s">
        <v>22</v>
      </c>
      <c r="I133" s="5217" t="s">
        <v>856</v>
      </c>
    </row>
    <row customHeight="1" ht="11.25">
      <c r="A134" s="5217" t="s">
        <v>2248</v>
      </c>
      <c r="B134" s="5217" t="s">
        <v>16</v>
      </c>
      <c r="C134" s="5217" t="s">
        <v>2267</v>
      </c>
      <c r="D134" s="5217" t="s">
        <v>2268</v>
      </c>
      <c r="E134" s="5217" t="s">
        <v>2265</v>
      </c>
      <c r="F134" s="5217" t="s">
        <v>2269</v>
      </c>
      <c r="G134" s="5217" t="s">
        <v>22</v>
      </c>
      <c r="H134" s="5217" t="s">
        <v>22</v>
      </c>
      <c r="I134" s="5217" t="s">
        <v>856</v>
      </c>
    </row>
    <row customHeight="1" ht="11.25">
      <c r="A135" s="5217" t="s">
        <v>2248</v>
      </c>
      <c r="B135" s="5217" t="s">
        <v>16</v>
      </c>
      <c r="C135" s="5217" t="s">
        <v>2270</v>
      </c>
      <c r="D135" s="5217" t="s">
        <v>2271</v>
      </c>
      <c r="E135" s="5217" t="s">
        <v>2272</v>
      </c>
      <c r="F135" s="5217" t="s">
        <v>2273</v>
      </c>
      <c r="G135" s="5217" t="s">
        <v>22</v>
      </c>
      <c r="H135" s="5217" t="s">
        <v>22</v>
      </c>
      <c r="I135" s="5217" t="s">
        <v>856</v>
      </c>
    </row>
    <row customHeight="1" ht="11.25">
      <c r="A136" s="5217" t="s">
        <v>2248</v>
      </c>
      <c r="B136" s="5217" t="s">
        <v>16</v>
      </c>
      <c r="C136" s="5217" t="s">
        <v>2274</v>
      </c>
      <c r="D136" s="5217" t="s">
        <v>2275</v>
      </c>
      <c r="E136" s="5217" t="s">
        <v>2276</v>
      </c>
      <c r="F136" s="5217" t="s">
        <v>2261</v>
      </c>
      <c r="G136" s="5217" t="s">
        <v>2277</v>
      </c>
      <c r="H136" s="5217" t="s">
        <v>22</v>
      </c>
      <c r="I136" s="5217" t="s">
        <v>856</v>
      </c>
    </row>
    <row customHeight="1" ht="11.25">
      <c r="A137" s="5217" t="s">
        <v>2248</v>
      </c>
      <c r="B137" s="5217" t="s">
        <v>16</v>
      </c>
      <c r="C137" s="5217" t="s">
        <v>2587</v>
      </c>
      <c r="D137" s="5217" t="s">
        <v>2588</v>
      </c>
      <c r="E137" s="5217" t="s">
        <v>2589</v>
      </c>
      <c r="F137" s="5217" t="s">
        <v>2261</v>
      </c>
      <c r="G137" s="5217" t="s">
        <v>22</v>
      </c>
      <c r="H137" s="5217" t="s">
        <v>22</v>
      </c>
      <c r="I137" s="5217" t="s">
        <v>856</v>
      </c>
    </row>
    <row customHeight="1" ht="11.25">
      <c r="A138" s="5217" t="s">
        <v>2248</v>
      </c>
      <c r="B138" s="5217" t="s">
        <v>16</v>
      </c>
      <c r="C138" s="5217" t="s">
        <v>2278</v>
      </c>
      <c r="D138" s="5217" t="s">
        <v>2279</v>
      </c>
      <c r="E138" s="5217" t="s">
        <v>2280</v>
      </c>
      <c r="F138" s="5217" t="s">
        <v>2281</v>
      </c>
      <c r="G138" s="5217" t="s">
        <v>2282</v>
      </c>
      <c r="H138" s="5217" t="s">
        <v>22</v>
      </c>
      <c r="I138" s="5217" t="s">
        <v>856</v>
      </c>
    </row>
    <row customHeight="1" ht="11.25">
      <c r="A139" s="5217" t="s">
        <v>2248</v>
      </c>
      <c r="B139" s="5217" t="s">
        <v>16</v>
      </c>
      <c r="C139" s="5217" t="s">
        <v>2287</v>
      </c>
      <c r="D139" s="5217" t="s">
        <v>2288</v>
      </c>
      <c r="E139" s="5217" t="s">
        <v>2289</v>
      </c>
      <c r="F139" s="5217" t="s">
        <v>2290</v>
      </c>
      <c r="G139" s="5217" t="s">
        <v>22</v>
      </c>
      <c r="H139" s="5217" t="s">
        <v>22</v>
      </c>
      <c r="I139" s="5217" t="s">
        <v>856</v>
      </c>
    </row>
    <row customHeight="1" ht="11.25">
      <c r="A140" s="5217" t="s">
        <v>2248</v>
      </c>
      <c r="B140" s="5217" t="s">
        <v>16</v>
      </c>
      <c r="C140" s="5217" t="s">
        <v>2590</v>
      </c>
      <c r="D140" s="5217" t="s">
        <v>2591</v>
      </c>
      <c r="E140" s="5217" t="s">
        <v>2592</v>
      </c>
      <c r="F140" s="5217" t="s">
        <v>2370</v>
      </c>
      <c r="G140" s="5217" t="s">
        <v>22</v>
      </c>
      <c r="H140" s="5217" t="s">
        <v>22</v>
      </c>
      <c r="I140" s="5217" t="s">
        <v>856</v>
      </c>
    </row>
    <row customHeight="1" ht="11.25">
      <c r="A141" s="5217" t="s">
        <v>2248</v>
      </c>
      <c r="B141" s="5217" t="s">
        <v>16</v>
      </c>
      <c r="C141" s="5217" t="s">
        <v>2291</v>
      </c>
      <c r="D141" s="5217" t="s">
        <v>2292</v>
      </c>
      <c r="E141" s="5217" t="s">
        <v>2293</v>
      </c>
      <c r="F141" s="5217" t="s">
        <v>2261</v>
      </c>
      <c r="G141" s="5217" t="s">
        <v>22</v>
      </c>
      <c r="H141" s="5217" t="s">
        <v>22</v>
      </c>
      <c r="I141" s="5217" t="s">
        <v>856</v>
      </c>
    </row>
    <row customHeight="1" ht="11.25">
      <c r="A142" s="5217" t="s">
        <v>2248</v>
      </c>
      <c r="B142" s="5217" t="s">
        <v>16</v>
      </c>
      <c r="C142" s="5217" t="s">
        <v>2294</v>
      </c>
      <c r="D142" s="5217" t="s">
        <v>2295</v>
      </c>
      <c r="E142" s="5217" t="s">
        <v>2296</v>
      </c>
      <c r="F142" s="5217" t="s">
        <v>2261</v>
      </c>
      <c r="G142" s="5217" t="s">
        <v>22</v>
      </c>
      <c r="H142" s="5217" t="s">
        <v>22</v>
      </c>
      <c r="I142" s="5217" t="s">
        <v>856</v>
      </c>
    </row>
    <row customHeight="1" ht="11.25">
      <c r="A143" s="5217" t="s">
        <v>2248</v>
      </c>
      <c r="B143" s="5217" t="s">
        <v>16</v>
      </c>
      <c r="C143" s="5217" t="s">
        <v>2593</v>
      </c>
      <c r="D143" s="5217" t="s">
        <v>2594</v>
      </c>
      <c r="E143" s="5217" t="s">
        <v>2595</v>
      </c>
      <c r="F143" s="5217" t="s">
        <v>2340</v>
      </c>
      <c r="G143" s="5217" t="s">
        <v>22</v>
      </c>
      <c r="H143" s="5217" t="s">
        <v>22</v>
      </c>
      <c r="I143" s="5217" t="s">
        <v>856</v>
      </c>
    </row>
    <row customHeight="1" ht="11.25">
      <c r="A144" s="5217" t="s">
        <v>2248</v>
      </c>
      <c r="B144" s="5217" t="s">
        <v>16</v>
      </c>
      <c r="C144" s="5217" t="s">
        <v>2596</v>
      </c>
      <c r="D144" s="5217" t="s">
        <v>2597</v>
      </c>
      <c r="E144" s="5217" t="s">
        <v>2598</v>
      </c>
      <c r="F144" s="5217" t="s">
        <v>2510</v>
      </c>
      <c r="G144" s="5217" t="s">
        <v>22</v>
      </c>
      <c r="H144" s="5217" t="s">
        <v>22</v>
      </c>
      <c r="I144" s="5217" t="s">
        <v>856</v>
      </c>
    </row>
    <row customHeight="1" ht="11.25">
      <c r="A145" s="5217" t="s">
        <v>2248</v>
      </c>
      <c r="B145" s="5217" t="s">
        <v>16</v>
      </c>
      <c r="C145" s="5217" t="s">
        <v>2599</v>
      </c>
      <c r="D145" s="5217" t="s">
        <v>2600</v>
      </c>
      <c r="E145" s="5217" t="s">
        <v>2601</v>
      </c>
      <c r="F145" s="5217" t="s">
        <v>2461</v>
      </c>
      <c r="G145" s="5217" t="s">
        <v>22</v>
      </c>
      <c r="H145" s="5217" t="s">
        <v>22</v>
      </c>
      <c r="I145" s="5217" t="s">
        <v>856</v>
      </c>
    </row>
    <row customHeight="1" ht="11.25">
      <c r="A146" s="5217" t="s">
        <v>2248</v>
      </c>
      <c r="B146" s="5217" t="s">
        <v>16</v>
      </c>
      <c r="C146" s="5217" t="s">
        <v>2602</v>
      </c>
      <c r="D146" s="5217" t="s">
        <v>2603</v>
      </c>
      <c r="E146" s="5217" t="s">
        <v>2604</v>
      </c>
      <c r="F146" s="5217" t="s">
        <v>2252</v>
      </c>
      <c r="G146" s="5217" t="s">
        <v>22</v>
      </c>
      <c r="H146" s="5217" t="s">
        <v>22</v>
      </c>
      <c r="I146" s="5217" t="s">
        <v>856</v>
      </c>
    </row>
    <row customHeight="1" ht="11.25">
      <c r="A147" s="5217" t="s">
        <v>2248</v>
      </c>
      <c r="B147" s="5217" t="s">
        <v>16</v>
      </c>
      <c r="C147" s="5217" t="s">
        <v>2605</v>
      </c>
      <c r="D147" s="5217" t="s">
        <v>2606</v>
      </c>
      <c r="E147" s="5217" t="s">
        <v>2607</v>
      </c>
      <c r="F147" s="5217" t="s">
        <v>2252</v>
      </c>
      <c r="G147" s="5217" t="s">
        <v>22</v>
      </c>
      <c r="H147" s="5217" t="s">
        <v>22</v>
      </c>
      <c r="I147" s="5217" t="s">
        <v>856</v>
      </c>
    </row>
    <row customHeight="1" ht="11.25">
      <c r="A148" s="5217" t="s">
        <v>2248</v>
      </c>
      <c r="B148" s="5217" t="s">
        <v>16</v>
      </c>
      <c r="C148" s="5217" t="s">
        <v>2608</v>
      </c>
      <c r="D148" s="5217" t="s">
        <v>2609</v>
      </c>
      <c r="E148" s="5217" t="s">
        <v>2610</v>
      </c>
      <c r="F148" s="5217" t="s">
        <v>2252</v>
      </c>
      <c r="G148" s="5217" t="s">
        <v>22</v>
      </c>
      <c r="H148" s="5217" t="s">
        <v>22</v>
      </c>
      <c r="I148" s="5217" t="s">
        <v>856</v>
      </c>
    </row>
    <row customHeight="1" ht="11.25">
      <c r="A149" s="5217" t="s">
        <v>2248</v>
      </c>
      <c r="B149" s="5217" t="s">
        <v>16</v>
      </c>
      <c r="C149" s="5217" t="s">
        <v>2611</v>
      </c>
      <c r="D149" s="5217" t="s">
        <v>2612</v>
      </c>
      <c r="E149" s="5217" t="s">
        <v>2613</v>
      </c>
      <c r="F149" s="5217" t="s">
        <v>2405</v>
      </c>
      <c r="G149" s="5217" t="s">
        <v>22</v>
      </c>
      <c r="H149" s="5217" t="s">
        <v>22</v>
      </c>
      <c r="I149" s="5217" t="s">
        <v>856</v>
      </c>
    </row>
    <row customHeight="1" ht="11.25">
      <c r="A150" s="5217" t="s">
        <v>2248</v>
      </c>
      <c r="B150" s="5217" t="s">
        <v>16</v>
      </c>
      <c r="C150" s="5217" t="s">
        <v>2614</v>
      </c>
      <c r="D150" s="5217" t="s">
        <v>2615</v>
      </c>
      <c r="E150" s="5217" t="s">
        <v>2616</v>
      </c>
      <c r="F150" s="5217" t="s">
        <v>2252</v>
      </c>
      <c r="G150" s="5217" t="s">
        <v>22</v>
      </c>
      <c r="H150" s="5217" t="s">
        <v>22</v>
      </c>
      <c r="I150" s="5217" t="s">
        <v>856</v>
      </c>
    </row>
    <row customHeight="1" ht="11.25">
      <c r="A151" s="5217" t="s">
        <v>2248</v>
      </c>
      <c r="B151" s="5217" t="s">
        <v>16</v>
      </c>
      <c r="C151" s="5217" t="s">
        <v>2617</v>
      </c>
      <c r="D151" s="5217" t="s">
        <v>2618</v>
      </c>
      <c r="E151" s="5217" t="s">
        <v>2619</v>
      </c>
      <c r="F151" s="5217" t="s">
        <v>2370</v>
      </c>
      <c r="G151" s="5217" t="s">
        <v>2549</v>
      </c>
      <c r="H151" s="5217" t="s">
        <v>22</v>
      </c>
      <c r="I151" s="5217" t="s">
        <v>856</v>
      </c>
    </row>
    <row customHeight="1" ht="11.25">
      <c r="A152" s="5217" t="s">
        <v>2248</v>
      </c>
      <c r="B152" s="5217" t="s">
        <v>16</v>
      </c>
      <c r="C152" s="5217" t="s">
        <v>2620</v>
      </c>
      <c r="D152" s="5217" t="s">
        <v>2621</v>
      </c>
      <c r="E152" s="5217" t="s">
        <v>2622</v>
      </c>
      <c r="F152" s="5217" t="s">
        <v>2252</v>
      </c>
      <c r="G152" s="5217" t="s">
        <v>22</v>
      </c>
      <c r="H152" s="5217" t="s">
        <v>22</v>
      </c>
      <c r="I152" s="5217" t="s">
        <v>856</v>
      </c>
    </row>
    <row customHeight="1" ht="11.25">
      <c r="A153" s="5217" t="s">
        <v>2248</v>
      </c>
      <c r="B153" s="5217" t="s">
        <v>16</v>
      </c>
      <c r="C153" s="5217" t="s">
        <v>2623</v>
      </c>
      <c r="D153" s="5217" t="s">
        <v>2624</v>
      </c>
      <c r="E153" s="5217" t="s">
        <v>2625</v>
      </c>
      <c r="F153" s="5217" t="s">
        <v>2626</v>
      </c>
      <c r="G153" s="5217" t="s">
        <v>22</v>
      </c>
      <c r="H153" s="5217" t="s">
        <v>22</v>
      </c>
      <c r="I153" s="5217" t="s">
        <v>856</v>
      </c>
    </row>
    <row customHeight="1" ht="11.25">
      <c r="A154" s="5217" t="s">
        <v>2248</v>
      </c>
      <c r="B154" s="5217" t="s">
        <v>16</v>
      </c>
      <c r="C154" s="5217" t="s">
        <v>2627</v>
      </c>
      <c r="D154" s="5217" t="s">
        <v>2628</v>
      </c>
      <c r="E154" s="5217" t="s">
        <v>2629</v>
      </c>
      <c r="F154" s="5217" t="s">
        <v>2374</v>
      </c>
      <c r="G154" s="5217" t="s">
        <v>22</v>
      </c>
      <c r="H154" s="5217" t="s">
        <v>22</v>
      </c>
      <c r="I154" s="5217" t="s">
        <v>856</v>
      </c>
    </row>
    <row customHeight="1" ht="11.25">
      <c r="A155" s="5217" t="s">
        <v>2248</v>
      </c>
      <c r="B155" s="5217" t="s">
        <v>16</v>
      </c>
      <c r="C155" s="5217" t="s">
        <v>2630</v>
      </c>
      <c r="D155" s="5217" t="s">
        <v>2631</v>
      </c>
      <c r="E155" s="5217" t="s">
        <v>2632</v>
      </c>
      <c r="F155" s="5217" t="s">
        <v>2370</v>
      </c>
      <c r="G155" s="5217" t="s">
        <v>2633</v>
      </c>
      <c r="H155" s="5217" t="s">
        <v>22</v>
      </c>
      <c r="I155" s="5217" t="s">
        <v>856</v>
      </c>
    </row>
    <row customHeight="1" ht="11.25">
      <c r="A156" s="5217" t="s">
        <v>2248</v>
      </c>
      <c r="B156" s="5217" t="s">
        <v>16</v>
      </c>
      <c r="C156" s="5217" t="s">
        <v>2634</v>
      </c>
      <c r="D156" s="5217" t="s">
        <v>2635</v>
      </c>
      <c r="E156" s="5217" t="s">
        <v>2636</v>
      </c>
      <c r="F156" s="5217" t="s">
        <v>2252</v>
      </c>
      <c r="G156" s="5217" t="s">
        <v>22</v>
      </c>
      <c r="H156" s="5217" t="s">
        <v>22</v>
      </c>
      <c r="I156" s="5217" t="s">
        <v>856</v>
      </c>
    </row>
    <row customHeight="1" ht="11.25">
      <c r="A157" s="5217" t="s">
        <v>2248</v>
      </c>
      <c r="B157" s="5217" t="s">
        <v>16</v>
      </c>
      <c r="C157" s="5217" t="s">
        <v>2637</v>
      </c>
      <c r="D157" s="5217" t="s">
        <v>2638</v>
      </c>
      <c r="E157" s="5217" t="s">
        <v>2639</v>
      </c>
      <c r="F157" s="5217" t="s">
        <v>2478</v>
      </c>
      <c r="G157" s="5217" t="s">
        <v>22</v>
      </c>
      <c r="H157" s="5217" t="s">
        <v>22</v>
      </c>
      <c r="I157" s="5217" t="s">
        <v>856</v>
      </c>
    </row>
    <row customHeight="1" ht="11.25">
      <c r="A158" s="5217" t="s">
        <v>2248</v>
      </c>
      <c r="B158" s="5217" t="s">
        <v>16</v>
      </c>
      <c r="C158" s="5217" t="s">
        <v>2640</v>
      </c>
      <c r="D158" s="5217" t="s">
        <v>2641</v>
      </c>
      <c r="E158" s="5217" t="s">
        <v>2642</v>
      </c>
      <c r="F158" s="5217" t="s">
        <v>2506</v>
      </c>
      <c r="G158" s="5217" t="s">
        <v>2643</v>
      </c>
      <c r="H158" s="5217" t="s">
        <v>22</v>
      </c>
      <c r="I158" s="5217" t="s">
        <v>856</v>
      </c>
    </row>
    <row customHeight="1" ht="11.25">
      <c r="A159" s="5217" t="s">
        <v>2248</v>
      </c>
      <c r="B159" s="5217" t="s">
        <v>16</v>
      </c>
      <c r="C159" s="5217" t="s">
        <v>2301</v>
      </c>
      <c r="D159" s="5217" t="s">
        <v>2302</v>
      </c>
      <c r="E159" s="5217" t="s">
        <v>2303</v>
      </c>
      <c r="F159" s="5217" t="s">
        <v>2304</v>
      </c>
      <c r="G159" s="5217" t="s">
        <v>22</v>
      </c>
      <c r="H159" s="5217" t="s">
        <v>22</v>
      </c>
      <c r="I159" s="5217" t="s">
        <v>856</v>
      </c>
    </row>
    <row customHeight="1" ht="11.25">
      <c r="A160" s="5217" t="s">
        <v>2248</v>
      </c>
      <c r="B160" s="5217" t="s">
        <v>16</v>
      </c>
      <c r="C160" s="5217" t="s">
        <v>2305</v>
      </c>
      <c r="D160" s="5217" t="s">
        <v>2306</v>
      </c>
      <c r="E160" s="5217" t="s">
        <v>2303</v>
      </c>
      <c r="F160" s="5217" t="s">
        <v>2307</v>
      </c>
      <c r="G160" s="5217" t="s">
        <v>22</v>
      </c>
      <c r="H160" s="5217" t="s">
        <v>22</v>
      </c>
      <c r="I160" s="5217" t="s">
        <v>856</v>
      </c>
    </row>
    <row customHeight="1" ht="11.25">
      <c r="A161" s="5217" t="s">
        <v>2248</v>
      </c>
      <c r="B161" s="5217" t="s">
        <v>16</v>
      </c>
      <c r="C161" s="5217" t="s">
        <v>2311</v>
      </c>
      <c r="D161" s="5217" t="s">
        <v>2312</v>
      </c>
      <c r="E161" s="5217" t="s">
        <v>2313</v>
      </c>
      <c r="F161" s="5217" t="s">
        <v>578</v>
      </c>
      <c r="G161" s="5217" t="s">
        <v>22</v>
      </c>
      <c r="H161" s="5217" t="s">
        <v>22</v>
      </c>
      <c r="I161" s="5217" t="s">
        <v>856</v>
      </c>
    </row>
    <row customHeight="1" ht="11.25">
      <c r="A162" s="5217" t="s">
        <v>2248</v>
      </c>
      <c r="B162" s="5217" t="s">
        <v>16</v>
      </c>
      <c r="C162" s="5217" t="s">
        <v>22</v>
      </c>
      <c r="D162" s="5217" t="s">
        <v>2314</v>
      </c>
      <c r="E162" s="5217" t="s">
        <v>2315</v>
      </c>
      <c r="F162" s="5217" t="s">
        <v>2261</v>
      </c>
      <c r="G162" s="5217" t="s">
        <v>22</v>
      </c>
      <c r="H162" s="5217" t="s">
        <v>22</v>
      </c>
      <c r="I162" s="5217" t="s">
        <v>856</v>
      </c>
    </row>
    <row customHeight="1" ht="11.25">
      <c r="A163" s="5217" t="s">
        <v>2248</v>
      </c>
      <c r="B163" s="5217" t="s">
        <v>16</v>
      </c>
      <c r="C163" s="5217" t="s">
        <v>2644</v>
      </c>
      <c r="D163" s="5217" t="s">
        <v>2645</v>
      </c>
      <c r="E163" s="5217" t="s">
        <v>2646</v>
      </c>
      <c r="F163" s="5217" t="s">
        <v>2445</v>
      </c>
      <c r="G163" s="5217" t="s">
        <v>2549</v>
      </c>
      <c r="H163" s="5217" t="s">
        <v>22</v>
      </c>
      <c r="I163" s="5217" t="s">
        <v>856</v>
      </c>
    </row>
    <row customHeight="1" ht="11.25">
      <c r="A164" s="5217" t="s">
        <v>2248</v>
      </c>
      <c r="B164" s="5217" t="s">
        <v>16</v>
      </c>
      <c r="C164" s="5217" t="s">
        <v>2647</v>
      </c>
      <c r="D164" s="5217" t="s">
        <v>2648</v>
      </c>
      <c r="E164" s="5217" t="s">
        <v>2649</v>
      </c>
      <c r="F164" s="5217" t="s">
        <v>2445</v>
      </c>
      <c r="G164" s="5217" t="s">
        <v>22</v>
      </c>
      <c r="H164" s="5217" t="s">
        <v>22</v>
      </c>
      <c r="I164" s="5217" t="s">
        <v>856</v>
      </c>
    </row>
    <row customHeight="1" ht="11.25">
      <c r="A165" s="5217" t="s">
        <v>2248</v>
      </c>
      <c r="B165" s="5217" t="s">
        <v>16</v>
      </c>
      <c r="C165" s="5217" t="s">
        <v>2650</v>
      </c>
      <c r="D165" s="5217" t="s">
        <v>2651</v>
      </c>
      <c r="E165" s="5217" t="s">
        <v>2652</v>
      </c>
      <c r="F165" s="5217" t="s">
        <v>2653</v>
      </c>
      <c r="G165" s="5217" t="s">
        <v>22</v>
      </c>
      <c r="H165" s="5217" t="s">
        <v>22</v>
      </c>
      <c r="I165" s="5217" t="s">
        <v>856</v>
      </c>
    </row>
    <row customHeight="1" ht="11.25">
      <c r="A166" s="5217" t="s">
        <v>2248</v>
      </c>
      <c r="B166" s="5217" t="s">
        <v>16</v>
      </c>
      <c r="C166" s="5217" t="s">
        <v>2654</v>
      </c>
      <c r="D166" s="5217" t="s">
        <v>2655</v>
      </c>
      <c r="E166" s="5217" t="s">
        <v>2656</v>
      </c>
      <c r="F166" s="5217" t="s">
        <v>2571</v>
      </c>
      <c r="G166" s="5217" t="s">
        <v>22</v>
      </c>
      <c r="H166" s="5217" t="s">
        <v>22</v>
      </c>
      <c r="I166" s="5217" t="s">
        <v>856</v>
      </c>
    </row>
    <row customHeight="1" ht="11.25">
      <c r="A167" s="5217" t="s">
        <v>2248</v>
      </c>
      <c r="B167" s="5217" t="s">
        <v>16</v>
      </c>
      <c r="C167" s="5217" t="s">
        <v>2657</v>
      </c>
      <c r="D167" s="5217" t="s">
        <v>2658</v>
      </c>
      <c r="E167" s="5217" t="s">
        <v>2659</v>
      </c>
      <c r="F167" s="5217" t="s">
        <v>2323</v>
      </c>
      <c r="G167" s="5217" t="s">
        <v>2660</v>
      </c>
      <c r="H167" s="5217" t="s">
        <v>22</v>
      </c>
      <c r="I167" s="5217" t="s">
        <v>856</v>
      </c>
    </row>
    <row customHeight="1" ht="11.25">
      <c r="A168" s="5217" t="s">
        <v>2248</v>
      </c>
      <c r="B168" s="5217" t="s">
        <v>16</v>
      </c>
      <c r="C168" s="5217" t="s">
        <v>2661</v>
      </c>
      <c r="D168" s="5217" t="s">
        <v>2662</v>
      </c>
      <c r="E168" s="5217" t="s">
        <v>2663</v>
      </c>
      <c r="F168" s="5217" t="s">
        <v>2626</v>
      </c>
      <c r="G168" s="5217" t="s">
        <v>2664</v>
      </c>
      <c r="H168" s="5217" t="s">
        <v>22</v>
      </c>
      <c r="I168" s="5217" t="s">
        <v>856</v>
      </c>
    </row>
    <row customHeight="1" ht="11.25">
      <c r="A169" s="5217" t="s">
        <v>2248</v>
      </c>
      <c r="B169" s="5217" t="s">
        <v>16</v>
      </c>
      <c r="C169" s="5217" t="s">
        <v>2665</v>
      </c>
      <c r="D169" s="5217" t="s">
        <v>2666</v>
      </c>
      <c r="E169" s="5217" t="s">
        <v>2667</v>
      </c>
      <c r="F169" s="5217" t="s">
        <v>2290</v>
      </c>
      <c r="G169" s="5217" t="s">
        <v>22</v>
      </c>
      <c r="H169" s="5217" t="s">
        <v>22</v>
      </c>
      <c r="I169" s="5217" t="s">
        <v>856</v>
      </c>
    </row>
    <row customHeight="1" ht="11.25">
      <c r="A170" s="5217" t="s">
        <v>2248</v>
      </c>
      <c r="B170" s="5217" t="s">
        <v>16</v>
      </c>
      <c r="C170" s="5217" t="s">
        <v>2668</v>
      </c>
      <c r="D170" s="5217" t="s">
        <v>2669</v>
      </c>
      <c r="E170" s="5217" t="s">
        <v>2670</v>
      </c>
      <c r="F170" s="5217" t="s">
        <v>2445</v>
      </c>
      <c r="G170" s="5217" t="s">
        <v>22</v>
      </c>
      <c r="H170" s="5217" t="s">
        <v>22</v>
      </c>
      <c r="I170" s="5217" t="s">
        <v>856</v>
      </c>
    </row>
    <row customHeight="1" ht="11.25">
      <c r="A171" s="5217" t="s">
        <v>2248</v>
      </c>
      <c r="B171" s="5217" t="s">
        <v>16</v>
      </c>
      <c r="C171" s="5217" t="s">
        <v>2671</v>
      </c>
      <c r="D171" s="5217" t="s">
        <v>2672</v>
      </c>
      <c r="E171" s="5217" t="s">
        <v>2673</v>
      </c>
      <c r="F171" s="5217" t="s">
        <v>2445</v>
      </c>
      <c r="G171" s="5217" t="s">
        <v>22</v>
      </c>
      <c r="H171" s="5217" t="s">
        <v>22</v>
      </c>
      <c r="I171" s="5217" t="s">
        <v>856</v>
      </c>
    </row>
    <row customHeight="1" ht="11.25">
      <c r="A172" s="5217" t="s">
        <v>2248</v>
      </c>
      <c r="B172" s="5217" t="s">
        <v>16</v>
      </c>
      <c r="C172" s="5217" t="s">
        <v>2674</v>
      </c>
      <c r="D172" s="5217" t="s">
        <v>2675</v>
      </c>
      <c r="E172" s="5217" t="s">
        <v>2676</v>
      </c>
      <c r="F172" s="5217" t="s">
        <v>2370</v>
      </c>
      <c r="G172" s="5217" t="s">
        <v>22</v>
      </c>
      <c r="H172" s="5217" t="s">
        <v>22</v>
      </c>
      <c r="I172" s="5217" t="s">
        <v>856</v>
      </c>
    </row>
    <row customHeight="1" ht="11.25">
      <c r="A173" s="5217" t="s">
        <v>2248</v>
      </c>
      <c r="B173" s="5217" t="s">
        <v>16</v>
      </c>
      <c r="C173" s="5217" t="s">
        <v>2677</v>
      </c>
      <c r="D173" s="5217" t="s">
        <v>2678</v>
      </c>
      <c r="E173" s="5217" t="s">
        <v>2679</v>
      </c>
      <c r="F173" s="5217" t="s">
        <v>2680</v>
      </c>
      <c r="G173" s="5217" t="s">
        <v>22</v>
      </c>
      <c r="H173" s="5217" t="s">
        <v>22</v>
      </c>
      <c r="I173" s="5217" t="s">
        <v>856</v>
      </c>
    </row>
    <row customHeight="1" ht="11.25">
      <c r="A174" s="5217" t="s">
        <v>2248</v>
      </c>
      <c r="B174" s="5217" t="s">
        <v>16</v>
      </c>
      <c r="C174" s="5217" t="s">
        <v>2330</v>
      </c>
      <c r="D174" s="5217" t="s">
        <v>2331</v>
      </c>
      <c r="E174" s="5217" t="s">
        <v>2332</v>
      </c>
      <c r="F174" s="5217" t="s">
        <v>2252</v>
      </c>
      <c r="G174" s="5217" t="s">
        <v>2333</v>
      </c>
      <c r="H174" s="5217" t="s">
        <v>22</v>
      </c>
      <c r="I174" s="5217" t="s">
        <v>856</v>
      </c>
    </row>
    <row customHeight="1" ht="11.25">
      <c r="A175" s="5217" t="s">
        <v>2248</v>
      </c>
      <c r="B175" s="5217" t="s">
        <v>16</v>
      </c>
      <c r="C175" s="5217" t="s">
        <v>2681</v>
      </c>
      <c r="D175" s="5217" t="s">
        <v>2682</v>
      </c>
      <c r="E175" s="5217" t="s">
        <v>2683</v>
      </c>
      <c r="F175" s="5217" t="s">
        <v>2340</v>
      </c>
      <c r="G175" s="5217" t="s">
        <v>22</v>
      </c>
      <c r="H175" s="5217" t="s">
        <v>22</v>
      </c>
      <c r="I175" s="5217" t="s">
        <v>856</v>
      </c>
    </row>
    <row customHeight="1" ht="11.25">
      <c r="A176" s="5217" t="s">
        <v>2248</v>
      </c>
      <c r="B176" s="5217" t="s">
        <v>16</v>
      </c>
      <c r="C176" s="5217" t="s">
        <v>13</v>
      </c>
      <c r="D176" s="5217" t="s">
        <v>46</v>
      </c>
      <c r="E176" s="5217" t="s">
        <v>49</v>
      </c>
      <c r="F176" s="5217" t="s">
        <v>51</v>
      </c>
      <c r="G176" s="5217" t="s">
        <v>22</v>
      </c>
      <c r="H176" s="5217" t="s">
        <v>22</v>
      </c>
      <c r="I176" s="5217" t="s">
        <v>856</v>
      </c>
    </row>
    <row customHeight="1" ht="11.25">
      <c r="A177" s="5217" t="s">
        <v>2248</v>
      </c>
      <c r="B177" s="5217" t="s">
        <v>16</v>
      </c>
      <c r="C177" s="5217" t="s">
        <v>2334</v>
      </c>
      <c r="D177" s="5217" t="s">
        <v>2335</v>
      </c>
      <c r="E177" s="5217" t="s">
        <v>2336</v>
      </c>
      <c r="F177" s="5217" t="s">
        <v>2261</v>
      </c>
      <c r="G177" s="5217" t="s">
        <v>22</v>
      </c>
      <c r="H177" s="5217" t="s">
        <v>22</v>
      </c>
      <c r="I177" s="5217" t="s">
        <v>856</v>
      </c>
    </row>
    <row customHeight="1" ht="11.25">
      <c r="A178" s="5217" t="s">
        <v>2248</v>
      </c>
      <c r="B178" s="5217" t="s">
        <v>16</v>
      </c>
      <c r="C178" s="5217" t="s">
        <v>2684</v>
      </c>
      <c r="D178" s="5217" t="s">
        <v>2685</v>
      </c>
      <c r="E178" s="5217" t="s">
        <v>2686</v>
      </c>
      <c r="F178" s="5217" t="s">
        <v>51</v>
      </c>
      <c r="G178" s="5217" t="s">
        <v>22</v>
      </c>
      <c r="H178" s="5217" t="s">
        <v>22</v>
      </c>
      <c r="I178" s="5217" t="s">
        <v>856</v>
      </c>
    </row>
    <row customHeight="1" ht="11.25">
      <c r="A179" s="5217" t="s">
        <v>2248</v>
      </c>
      <c r="B179" s="5217" t="s">
        <v>16</v>
      </c>
      <c r="C179" s="5217" t="s">
        <v>2687</v>
      </c>
      <c r="D179" s="5217" t="s">
        <v>2688</v>
      </c>
      <c r="E179" s="5217" t="s">
        <v>2689</v>
      </c>
      <c r="F179" s="5217" t="s">
        <v>2252</v>
      </c>
      <c r="G179" s="5217" t="s">
        <v>22</v>
      </c>
      <c r="H179" s="5217" t="s">
        <v>22</v>
      </c>
      <c r="I179" s="5217" t="s">
        <v>856</v>
      </c>
    </row>
    <row customHeight="1" ht="11.25">
      <c r="A180" s="5217" t="s">
        <v>2248</v>
      </c>
      <c r="B180" s="5217" t="s">
        <v>16</v>
      </c>
      <c r="C180" s="5217" t="s">
        <v>2690</v>
      </c>
      <c r="D180" s="5217" t="s">
        <v>2691</v>
      </c>
      <c r="E180" s="5217" t="s">
        <v>2692</v>
      </c>
      <c r="F180" s="5217" t="s">
        <v>2340</v>
      </c>
      <c r="G180" s="5217" t="s">
        <v>22</v>
      </c>
      <c r="H180" s="5217" t="s">
        <v>2693</v>
      </c>
      <c r="I180" s="5217" t="s">
        <v>856</v>
      </c>
    </row>
    <row customHeight="1" ht="11.25">
      <c r="A181" s="5217" t="s">
        <v>2248</v>
      </c>
      <c r="B181" s="5217" t="s">
        <v>16</v>
      </c>
      <c r="C181" s="5217" t="s">
        <v>2694</v>
      </c>
      <c r="D181" s="5217" t="s">
        <v>2695</v>
      </c>
      <c r="E181" s="5217" t="s">
        <v>2696</v>
      </c>
      <c r="F181" s="5217" t="s">
        <v>2506</v>
      </c>
      <c r="G181" s="5217" t="s">
        <v>2697</v>
      </c>
      <c r="H181" s="5217" t="s">
        <v>22</v>
      </c>
      <c r="I181" s="5217" t="s">
        <v>856</v>
      </c>
    </row>
    <row customHeight="1" ht="11.25">
      <c r="A182" s="5217" t="s">
        <v>2248</v>
      </c>
      <c r="B182" s="5217" t="s">
        <v>16</v>
      </c>
      <c r="C182" s="5217" t="s">
        <v>2698</v>
      </c>
      <c r="D182" s="5217" t="s">
        <v>2699</v>
      </c>
      <c r="E182" s="5217" t="s">
        <v>2700</v>
      </c>
      <c r="F182" s="5217" t="s">
        <v>2510</v>
      </c>
      <c r="G182" s="5217" t="s">
        <v>2701</v>
      </c>
      <c r="H182" s="5217" t="s">
        <v>22</v>
      </c>
      <c r="I182" s="5217" t="s">
        <v>856</v>
      </c>
    </row>
    <row customHeight="1" ht="11.25">
      <c r="A183" s="5217" t="s">
        <v>2248</v>
      </c>
      <c r="B183" s="5217" t="s">
        <v>16</v>
      </c>
      <c r="C183" s="5217" t="s">
        <v>2341</v>
      </c>
      <c r="D183" s="5217" t="s">
        <v>2342</v>
      </c>
      <c r="E183" s="5217" t="s">
        <v>2343</v>
      </c>
      <c r="F183" s="5217" t="s">
        <v>51</v>
      </c>
      <c r="G183" s="5217" t="s">
        <v>22</v>
      </c>
      <c r="H183" s="5217" t="s">
        <v>22</v>
      </c>
      <c r="I183" s="5217" t="s">
        <v>856</v>
      </c>
    </row>
    <row customHeight="1" ht="11.25">
      <c r="A184" s="5217" t="s">
        <v>2248</v>
      </c>
      <c r="B184" s="5217" t="s">
        <v>16</v>
      </c>
      <c r="C184" s="5217" t="s">
        <v>2702</v>
      </c>
      <c r="D184" s="5217" t="s">
        <v>2703</v>
      </c>
      <c r="E184" s="5217" t="s">
        <v>2704</v>
      </c>
      <c r="F184" s="5217" t="s">
        <v>2353</v>
      </c>
      <c r="G184" s="5217" t="s">
        <v>22</v>
      </c>
      <c r="H184" s="5217" t="s">
        <v>22</v>
      </c>
      <c r="I184" s="5217" t="s">
        <v>856</v>
      </c>
    </row>
    <row customHeight="1" ht="11.25">
      <c r="A185" s="5217" t="s">
        <v>2248</v>
      </c>
      <c r="B185" s="5217" t="s">
        <v>16</v>
      </c>
      <c r="C185" s="5217" t="s">
        <v>2705</v>
      </c>
      <c r="D185" s="5217" t="s">
        <v>2706</v>
      </c>
      <c r="E185" s="5217" t="s">
        <v>2707</v>
      </c>
      <c r="F185" s="5217" t="s">
        <v>2445</v>
      </c>
      <c r="G185" s="5217" t="s">
        <v>2708</v>
      </c>
      <c r="H185" s="5217" t="s">
        <v>22</v>
      </c>
      <c r="I185" s="5217" t="s">
        <v>856</v>
      </c>
    </row>
    <row customHeight="1" ht="11.25">
      <c r="A186" s="5217" t="s">
        <v>2248</v>
      </c>
      <c r="B186" s="5217" t="s">
        <v>16</v>
      </c>
      <c r="C186" s="5217" t="s">
        <v>2709</v>
      </c>
      <c r="D186" s="5217" t="s">
        <v>2710</v>
      </c>
      <c r="E186" s="5217" t="s">
        <v>2711</v>
      </c>
      <c r="F186" s="5217" t="s">
        <v>51</v>
      </c>
      <c r="G186" s="5217" t="s">
        <v>2712</v>
      </c>
      <c r="H186" s="5217" t="s">
        <v>22</v>
      </c>
      <c r="I186" s="5217" t="s">
        <v>856</v>
      </c>
    </row>
    <row customHeight="1" ht="11.25">
      <c r="A187" s="5217" t="s">
        <v>2248</v>
      </c>
      <c r="B187" s="5217" t="s">
        <v>16</v>
      </c>
      <c r="C187" s="5217" t="s">
        <v>2713</v>
      </c>
      <c r="D187" s="5217" t="s">
        <v>2714</v>
      </c>
      <c r="E187" s="5217" t="s">
        <v>2715</v>
      </c>
      <c r="F187" s="5217" t="s">
        <v>2261</v>
      </c>
      <c r="G187" s="5217" t="s">
        <v>22</v>
      </c>
      <c r="H187" s="5217" t="s">
        <v>22</v>
      </c>
      <c r="I187" s="5217" t="s">
        <v>856</v>
      </c>
    </row>
    <row customHeight="1" ht="11.25">
      <c r="A188" s="5217" t="s">
        <v>2248</v>
      </c>
      <c r="B188" s="5217" t="s">
        <v>16</v>
      </c>
      <c r="C188" s="5217" t="s">
        <v>2716</v>
      </c>
      <c r="D188" s="5217" t="s">
        <v>2717</v>
      </c>
      <c r="E188" s="5217" t="s">
        <v>2718</v>
      </c>
      <c r="F188" s="5217" t="s">
        <v>51</v>
      </c>
      <c r="G188" s="5217" t="s">
        <v>22</v>
      </c>
      <c r="H188" s="5217" t="s">
        <v>22</v>
      </c>
      <c r="I188" s="5217" t="s">
        <v>856</v>
      </c>
    </row>
    <row customHeight="1" ht="11.25">
      <c r="A189" s="5217" t="s">
        <v>2248</v>
      </c>
      <c r="B189" s="5217" t="s">
        <v>16</v>
      </c>
      <c r="C189" s="5217" t="s">
        <v>2344</v>
      </c>
      <c r="D189" s="5217" t="s">
        <v>2345</v>
      </c>
      <c r="E189" s="5217" t="s">
        <v>2346</v>
      </c>
      <c r="F189" s="5217" t="s">
        <v>2328</v>
      </c>
      <c r="G189" s="5217" t="s">
        <v>22</v>
      </c>
      <c r="H189" s="5217" t="s">
        <v>22</v>
      </c>
      <c r="I189" s="5217" t="s">
        <v>856</v>
      </c>
    </row>
    <row customHeight="1" ht="11.25">
      <c r="A190" s="5217" t="s">
        <v>2248</v>
      </c>
      <c r="B190" s="5217" t="s">
        <v>16</v>
      </c>
      <c r="C190" s="5217" t="s">
        <v>2719</v>
      </c>
      <c r="D190" s="5217" t="s">
        <v>2720</v>
      </c>
      <c r="E190" s="5217" t="s">
        <v>2721</v>
      </c>
      <c r="F190" s="5217" t="s">
        <v>2290</v>
      </c>
      <c r="G190" s="5217" t="s">
        <v>22</v>
      </c>
      <c r="H190" s="5217" t="s">
        <v>22</v>
      </c>
      <c r="I190" s="5217" t="s">
        <v>856</v>
      </c>
    </row>
    <row customHeight="1" ht="11.25">
      <c r="A191" s="5217" t="s">
        <v>2248</v>
      </c>
      <c r="B191" s="5217" t="s">
        <v>16</v>
      </c>
      <c r="C191" s="5217" t="s">
        <v>2722</v>
      </c>
      <c r="D191" s="5217" t="s">
        <v>2723</v>
      </c>
      <c r="E191" s="5217" t="s">
        <v>2724</v>
      </c>
      <c r="F191" s="5217" t="s">
        <v>2340</v>
      </c>
      <c r="G191" s="5217" t="s">
        <v>22</v>
      </c>
      <c r="H191" s="5217" t="s">
        <v>22</v>
      </c>
      <c r="I191" s="5217" t="s">
        <v>856</v>
      </c>
    </row>
    <row customHeight="1" ht="11.25">
      <c r="A192" s="5217" t="s">
        <v>2248</v>
      </c>
      <c r="B192" s="5217" t="s">
        <v>16</v>
      </c>
      <c r="C192" s="5217" t="s">
        <v>2347</v>
      </c>
      <c r="D192" s="5217" t="s">
        <v>2348</v>
      </c>
      <c r="E192" s="5217" t="s">
        <v>2349</v>
      </c>
      <c r="F192" s="5217" t="s">
        <v>2340</v>
      </c>
      <c r="G192" s="5217" t="s">
        <v>22</v>
      </c>
      <c r="H192" s="5217" t="s">
        <v>22</v>
      </c>
      <c r="I192" s="5217" t="s">
        <v>856</v>
      </c>
    </row>
    <row customHeight="1" ht="11.25">
      <c r="A193" s="5217" t="s">
        <v>2248</v>
      </c>
      <c r="B193" s="5217" t="s">
        <v>16</v>
      </c>
      <c r="C193" s="5217" t="s">
        <v>2725</v>
      </c>
      <c r="D193" s="5217" t="s">
        <v>2726</v>
      </c>
      <c r="E193" s="5217" t="s">
        <v>2727</v>
      </c>
      <c r="F193" s="5217" t="s">
        <v>2370</v>
      </c>
      <c r="G193" s="5217" t="s">
        <v>22</v>
      </c>
      <c r="H193" s="5217" t="s">
        <v>22</v>
      </c>
      <c r="I193" s="5217" t="s">
        <v>856</v>
      </c>
    </row>
    <row customHeight="1" ht="11.25">
      <c r="A194" s="5217" t="s">
        <v>2248</v>
      </c>
      <c r="B194" s="5217" t="s">
        <v>16</v>
      </c>
      <c r="C194" s="5217" t="s">
        <v>2360</v>
      </c>
      <c r="D194" s="5217" t="s">
        <v>2361</v>
      </c>
      <c r="E194" s="5217" t="s">
        <v>2362</v>
      </c>
      <c r="F194" s="5217" t="s">
        <v>2353</v>
      </c>
      <c r="G194" s="5217" t="s">
        <v>2363</v>
      </c>
      <c r="H194" s="5217" t="s">
        <v>22</v>
      </c>
      <c r="I194" s="5217" t="s">
        <v>856</v>
      </c>
    </row>
    <row customHeight="1" ht="11.25">
      <c r="A195" s="5217" t="s">
        <v>2248</v>
      </c>
      <c r="B195" s="5217" t="s">
        <v>16</v>
      </c>
      <c r="C195" s="5217" t="s">
        <v>2728</v>
      </c>
      <c r="D195" s="5217" t="s">
        <v>2729</v>
      </c>
      <c r="E195" s="5217" t="s">
        <v>2730</v>
      </c>
      <c r="F195" s="5217" t="s">
        <v>2358</v>
      </c>
      <c r="G195" s="5217" t="s">
        <v>2731</v>
      </c>
      <c r="H195" s="5217" t="s">
        <v>22</v>
      </c>
      <c r="I195" s="5217" t="s">
        <v>856</v>
      </c>
    </row>
    <row customHeight="1" ht="11.25">
      <c r="A196" s="5217" t="s">
        <v>2248</v>
      </c>
      <c r="B196" s="5217" t="s">
        <v>16</v>
      </c>
      <c r="C196" s="5217" t="s">
        <v>2732</v>
      </c>
      <c r="D196" s="5217" t="s">
        <v>2733</v>
      </c>
      <c r="E196" s="5217" t="s">
        <v>2734</v>
      </c>
      <c r="F196" s="5217" t="s">
        <v>2358</v>
      </c>
      <c r="G196" s="5217" t="s">
        <v>2735</v>
      </c>
      <c r="H196" s="5217" t="s">
        <v>22</v>
      </c>
      <c r="I196" s="5217" t="s">
        <v>856</v>
      </c>
    </row>
    <row customHeight="1" ht="11.25">
      <c r="A197" s="5217" t="s">
        <v>2248</v>
      </c>
      <c r="B197" s="5217" t="s">
        <v>16</v>
      </c>
      <c r="C197" s="5217" t="s">
        <v>2736</v>
      </c>
      <c r="D197" s="5217" t="s">
        <v>2737</v>
      </c>
      <c r="E197" s="5217" t="s">
        <v>2738</v>
      </c>
      <c r="F197" s="5217" t="s">
        <v>2370</v>
      </c>
      <c r="G197" s="5217" t="s">
        <v>22</v>
      </c>
      <c r="H197" s="5217" t="s">
        <v>22</v>
      </c>
      <c r="I197" s="5217" t="s">
        <v>856</v>
      </c>
    </row>
    <row customHeight="1" ht="11.25">
      <c r="A198" s="5217" t="s">
        <v>2248</v>
      </c>
      <c r="B198" s="5217" t="s">
        <v>16</v>
      </c>
      <c r="C198" s="5217" t="s">
        <v>2739</v>
      </c>
      <c r="D198" s="5217" t="s">
        <v>2740</v>
      </c>
      <c r="E198" s="5217" t="s">
        <v>2741</v>
      </c>
      <c r="F198" s="5217" t="s">
        <v>2300</v>
      </c>
      <c r="G198" s="5217" t="s">
        <v>22</v>
      </c>
      <c r="H198" s="5217" t="s">
        <v>22</v>
      </c>
      <c r="I198" s="5217" t="s">
        <v>856</v>
      </c>
    </row>
    <row customHeight="1" ht="11.25">
      <c r="A199" s="5217" t="s">
        <v>2248</v>
      </c>
      <c r="B199" s="5217" t="s">
        <v>16</v>
      </c>
      <c r="C199" s="5217" t="s">
        <v>2364</v>
      </c>
      <c r="D199" s="5217" t="s">
        <v>2365</v>
      </c>
      <c r="E199" s="5217" t="s">
        <v>2366</v>
      </c>
      <c r="F199" s="5217" t="s">
        <v>2256</v>
      </c>
      <c r="G199" s="5217" t="s">
        <v>22</v>
      </c>
      <c r="H199" s="5217" t="s">
        <v>22</v>
      </c>
      <c r="I199" s="5217" t="s">
        <v>856</v>
      </c>
    </row>
    <row customHeight="1" ht="11.25">
      <c r="A200" s="5217" t="s">
        <v>2248</v>
      </c>
      <c r="B200" s="5217" t="s">
        <v>16</v>
      </c>
      <c r="C200" s="5217" t="s">
        <v>2742</v>
      </c>
      <c r="D200" s="5217" t="s">
        <v>2743</v>
      </c>
      <c r="E200" s="5217" t="s">
        <v>2744</v>
      </c>
      <c r="F200" s="5217" t="s">
        <v>2358</v>
      </c>
      <c r="G200" s="5217" t="s">
        <v>22</v>
      </c>
      <c r="H200" s="5217" t="s">
        <v>2745</v>
      </c>
      <c r="I200" s="5217" t="s">
        <v>856</v>
      </c>
    </row>
    <row customHeight="1" ht="11.25">
      <c r="A201" s="5217" t="s">
        <v>2248</v>
      </c>
      <c r="B201" s="5217" t="s">
        <v>16</v>
      </c>
      <c r="C201" s="5217" t="s">
        <v>2746</v>
      </c>
      <c r="D201" s="5217" t="s">
        <v>2747</v>
      </c>
      <c r="E201" s="5217" t="s">
        <v>2748</v>
      </c>
      <c r="F201" s="5217" t="s">
        <v>2482</v>
      </c>
      <c r="G201" s="5217" t="s">
        <v>22</v>
      </c>
      <c r="H201" s="5217" t="s">
        <v>22</v>
      </c>
      <c r="I201" s="5217" t="s">
        <v>856</v>
      </c>
    </row>
    <row customHeight="1" ht="11.25">
      <c r="A202" s="5217" t="s">
        <v>2248</v>
      </c>
      <c r="B202" s="5217" t="s">
        <v>16</v>
      </c>
      <c r="C202" s="5217" t="s">
        <v>2749</v>
      </c>
      <c r="D202" s="5217" t="s">
        <v>2750</v>
      </c>
      <c r="E202" s="5217" t="s">
        <v>2751</v>
      </c>
      <c r="F202" s="5217" t="s">
        <v>2405</v>
      </c>
      <c r="G202" s="5217" t="s">
        <v>22</v>
      </c>
      <c r="H202" s="5217" t="s">
        <v>22</v>
      </c>
      <c r="I202" s="5217" t="s">
        <v>856</v>
      </c>
    </row>
    <row customHeight="1" ht="11.25">
      <c r="A203" s="5217" t="s">
        <v>2248</v>
      </c>
      <c r="B203" s="5217" t="s">
        <v>16</v>
      </c>
      <c r="C203" s="5217" t="s">
        <v>2752</v>
      </c>
      <c r="D203" s="5217" t="s">
        <v>2753</v>
      </c>
      <c r="E203" s="5217" t="s">
        <v>2754</v>
      </c>
      <c r="F203" s="5217" t="s">
        <v>2261</v>
      </c>
      <c r="G203" s="5217" t="s">
        <v>22</v>
      </c>
      <c r="H203" s="5217" t="s">
        <v>22</v>
      </c>
      <c r="I203" s="5217" t="s">
        <v>856</v>
      </c>
    </row>
    <row customHeight="1" ht="11.25">
      <c r="A204" s="5217" t="s">
        <v>2248</v>
      </c>
      <c r="B204" s="5217" t="s">
        <v>16</v>
      </c>
      <c r="C204" s="5217" t="s">
        <v>2755</v>
      </c>
      <c r="D204" s="5217" t="s">
        <v>2756</v>
      </c>
      <c r="E204" s="5217" t="s">
        <v>2757</v>
      </c>
      <c r="F204" s="5217" t="s">
        <v>2256</v>
      </c>
      <c r="G204" s="5217" t="s">
        <v>22</v>
      </c>
      <c r="H204" s="5217" t="s">
        <v>22</v>
      </c>
      <c r="I204" s="5217" t="s">
        <v>856</v>
      </c>
    </row>
    <row customHeight="1" ht="11.25">
      <c r="A205" s="5217" t="s">
        <v>2248</v>
      </c>
      <c r="B205" s="5217" t="s">
        <v>16</v>
      </c>
      <c r="C205" s="5217" t="s">
        <v>2758</v>
      </c>
      <c r="D205" s="5217" t="s">
        <v>2759</v>
      </c>
      <c r="E205" s="5217" t="s">
        <v>2760</v>
      </c>
      <c r="F205" s="5217" t="s">
        <v>2370</v>
      </c>
      <c r="G205" s="5217" t="s">
        <v>22</v>
      </c>
      <c r="H205" s="5217" t="s">
        <v>22</v>
      </c>
      <c r="I205" s="5217" t="s">
        <v>856</v>
      </c>
    </row>
    <row customHeight="1" ht="11.25">
      <c r="A206" s="5217" t="s">
        <v>2248</v>
      </c>
      <c r="B206" s="5217" t="s">
        <v>16</v>
      </c>
      <c r="C206" s="5217" t="s">
        <v>2761</v>
      </c>
      <c r="D206" s="5217" t="s">
        <v>2762</v>
      </c>
      <c r="E206" s="5217" t="s">
        <v>2763</v>
      </c>
      <c r="F206" s="5217" t="s">
        <v>2358</v>
      </c>
      <c r="G206" s="5217" t="s">
        <v>2764</v>
      </c>
      <c r="H206" s="5217" t="s">
        <v>22</v>
      </c>
      <c r="I206" s="5217" t="s">
        <v>856</v>
      </c>
    </row>
    <row customHeight="1" ht="11.25">
      <c r="A207" s="5217" t="s">
        <v>2248</v>
      </c>
      <c r="B207" s="5217" t="s">
        <v>16</v>
      </c>
      <c r="C207" s="5217" t="s">
        <v>2765</v>
      </c>
      <c r="D207" s="5217" t="s">
        <v>2396</v>
      </c>
      <c r="E207" s="5217" t="s">
        <v>2397</v>
      </c>
      <c r="F207" s="5217" t="s">
        <v>2340</v>
      </c>
      <c r="G207" s="5217" t="s">
        <v>22</v>
      </c>
      <c r="H207" s="5217" t="s">
        <v>22</v>
      </c>
      <c r="I207" s="5217" t="s">
        <v>856</v>
      </c>
    </row>
    <row customHeight="1" ht="11.25">
      <c r="A208" s="5217" t="s">
        <v>2248</v>
      </c>
      <c r="B208" s="5217" t="s">
        <v>16</v>
      </c>
      <c r="C208" s="5217" t="s">
        <v>2395</v>
      </c>
      <c r="D208" s="5217" t="s">
        <v>2396</v>
      </c>
      <c r="E208" s="5217" t="s">
        <v>2397</v>
      </c>
      <c r="F208" s="5217" t="s">
        <v>2398</v>
      </c>
      <c r="G208" s="5217" t="s">
        <v>22</v>
      </c>
      <c r="H208" s="5217" t="s">
        <v>22</v>
      </c>
      <c r="I208" s="5217" t="s">
        <v>856</v>
      </c>
    </row>
    <row customHeight="1" ht="11.25">
      <c r="A209" s="5217" t="s">
        <v>2248</v>
      </c>
      <c r="B209" s="5217" t="s">
        <v>16</v>
      </c>
      <c r="C209" s="5217" t="s">
        <v>2766</v>
      </c>
      <c r="D209" s="5217" t="s">
        <v>2767</v>
      </c>
      <c r="E209" s="5217" t="s">
        <v>2768</v>
      </c>
      <c r="F209" s="5217" t="s">
        <v>2441</v>
      </c>
      <c r="G209" s="5217" t="s">
        <v>22</v>
      </c>
      <c r="H209" s="5217" t="s">
        <v>22</v>
      </c>
      <c r="I209" s="5217" t="s">
        <v>856</v>
      </c>
    </row>
    <row customHeight="1" ht="11.25">
      <c r="A210" s="5217" t="s">
        <v>2248</v>
      </c>
      <c r="B210" s="5217" t="s">
        <v>16</v>
      </c>
      <c r="C210" s="5217" t="s">
        <v>2769</v>
      </c>
      <c r="D210" s="5217" t="s">
        <v>2770</v>
      </c>
      <c r="E210" s="5217" t="s">
        <v>2771</v>
      </c>
      <c r="F210" s="5217" t="s">
        <v>2290</v>
      </c>
      <c r="G210" s="5217" t="s">
        <v>22</v>
      </c>
      <c r="H210" s="5217" t="s">
        <v>22</v>
      </c>
      <c r="I210" s="5217" t="s">
        <v>856</v>
      </c>
    </row>
    <row customHeight="1" ht="11.25">
      <c r="A211" s="5217" t="s">
        <v>2248</v>
      </c>
      <c r="B211" s="5217" t="s">
        <v>16</v>
      </c>
      <c r="C211" s="5217" t="s">
        <v>2772</v>
      </c>
      <c r="D211" s="5217" t="s">
        <v>2773</v>
      </c>
      <c r="E211" s="5217" t="s">
        <v>2774</v>
      </c>
      <c r="F211" s="5217" t="s">
        <v>51</v>
      </c>
      <c r="G211" s="5217" t="s">
        <v>22</v>
      </c>
      <c r="H211" s="5217" t="s">
        <v>22</v>
      </c>
      <c r="I211" s="5217" t="s">
        <v>856</v>
      </c>
    </row>
    <row customHeight="1" ht="11.25">
      <c r="A212" s="5217" t="s">
        <v>2248</v>
      </c>
      <c r="B212" s="5217" t="s">
        <v>16</v>
      </c>
      <c r="C212" s="5217" t="s">
        <v>2775</v>
      </c>
      <c r="D212" s="5217" t="s">
        <v>2776</v>
      </c>
      <c r="E212" s="5217" t="s">
        <v>2777</v>
      </c>
      <c r="F212" s="5217" t="s">
        <v>2680</v>
      </c>
      <c r="G212" s="5217" t="s">
        <v>22</v>
      </c>
      <c r="H212" s="5217" t="s">
        <v>22</v>
      </c>
      <c r="I212" s="5217" t="s">
        <v>856</v>
      </c>
    </row>
    <row customHeight="1" ht="11.25">
      <c r="A213" s="5217" t="s">
        <v>2248</v>
      </c>
      <c r="B213" s="5217" t="s">
        <v>16</v>
      </c>
      <c r="C213" s="5217" t="s">
        <v>2778</v>
      </c>
      <c r="D213" s="5217" t="s">
        <v>2779</v>
      </c>
      <c r="E213" s="5217" t="s">
        <v>2780</v>
      </c>
      <c r="F213" s="5217" t="s">
        <v>2423</v>
      </c>
      <c r="G213" s="5217" t="s">
        <v>22</v>
      </c>
      <c r="H213" s="5217" t="s">
        <v>22</v>
      </c>
      <c r="I213" s="5217" t="s">
        <v>856</v>
      </c>
    </row>
    <row customHeight="1" ht="11.25">
      <c r="A214" s="5217" t="s">
        <v>2248</v>
      </c>
      <c r="B214" s="5217" t="s">
        <v>16</v>
      </c>
      <c r="C214" s="5217" t="s">
        <v>2402</v>
      </c>
      <c r="D214" s="5217" t="s">
        <v>2403</v>
      </c>
      <c r="E214" s="5217" t="s">
        <v>2404</v>
      </c>
      <c r="F214" s="5217" t="s">
        <v>2405</v>
      </c>
      <c r="G214" s="5217" t="s">
        <v>22</v>
      </c>
      <c r="H214" s="5217" t="s">
        <v>22</v>
      </c>
      <c r="I214" s="5217" t="s">
        <v>856</v>
      </c>
    </row>
    <row customHeight="1" ht="11.25">
      <c r="A215" s="5217" t="s">
        <v>2248</v>
      </c>
      <c r="B215" s="5217" t="s">
        <v>16</v>
      </c>
      <c r="C215" s="5217" t="s">
        <v>2781</v>
      </c>
      <c r="D215" s="5217" t="s">
        <v>2782</v>
      </c>
      <c r="E215" s="5217" t="s">
        <v>2783</v>
      </c>
      <c r="F215" s="5217" t="s">
        <v>2405</v>
      </c>
      <c r="G215" s="5217" t="s">
        <v>22</v>
      </c>
      <c r="H215" s="5217" t="s">
        <v>22</v>
      </c>
      <c r="I215" s="5217" t="s">
        <v>856</v>
      </c>
    </row>
    <row customHeight="1" ht="11.25">
      <c r="A216" s="5217" t="s">
        <v>2248</v>
      </c>
      <c r="B216" s="5217" t="s">
        <v>16</v>
      </c>
      <c r="C216" s="5217" t="s">
        <v>2784</v>
      </c>
      <c r="D216" s="5217" t="s">
        <v>2785</v>
      </c>
      <c r="E216" s="5217" t="s">
        <v>2786</v>
      </c>
      <c r="F216" s="5217" t="s">
        <v>2510</v>
      </c>
      <c r="G216" s="5217" t="s">
        <v>22</v>
      </c>
      <c r="H216" s="5217" t="s">
        <v>22</v>
      </c>
      <c r="I216" s="5217" t="s">
        <v>856</v>
      </c>
    </row>
    <row customHeight="1" ht="11.25">
      <c r="A217" s="5217" t="s">
        <v>2248</v>
      </c>
      <c r="B217" s="5217" t="s">
        <v>16</v>
      </c>
      <c r="C217" s="5217" t="s">
        <v>2787</v>
      </c>
      <c r="D217" s="5217" t="s">
        <v>2788</v>
      </c>
      <c r="E217" s="5217" t="s">
        <v>2789</v>
      </c>
      <c r="F217" s="5217" t="s">
        <v>2256</v>
      </c>
      <c r="G217" s="5217" t="s">
        <v>2790</v>
      </c>
      <c r="H217" s="5217" t="s">
        <v>22</v>
      </c>
      <c r="I217" s="5217" t="s">
        <v>856</v>
      </c>
    </row>
    <row customHeight="1" ht="11.25">
      <c r="A218" s="5217" t="s">
        <v>2248</v>
      </c>
      <c r="B218" s="5217" t="s">
        <v>16</v>
      </c>
      <c r="C218" s="5217" t="s">
        <v>2791</v>
      </c>
      <c r="D218" s="5217" t="s">
        <v>2792</v>
      </c>
      <c r="E218" s="5217" t="s">
        <v>2793</v>
      </c>
      <c r="F218" s="5217" t="s">
        <v>2461</v>
      </c>
      <c r="G218" s="5217" t="s">
        <v>22</v>
      </c>
      <c r="H218" s="5217" t="s">
        <v>22</v>
      </c>
      <c r="I218" s="5217" t="s">
        <v>856</v>
      </c>
    </row>
    <row customHeight="1" ht="11.25">
      <c r="A219" s="5217" t="s">
        <v>2248</v>
      </c>
      <c r="B219" s="5217" t="s">
        <v>16</v>
      </c>
      <c r="C219" s="5217" t="s">
        <v>2794</v>
      </c>
      <c r="D219" s="5217" t="s">
        <v>2795</v>
      </c>
      <c r="E219" s="5217" t="s">
        <v>2796</v>
      </c>
      <c r="F219" s="5217" t="s">
        <v>2797</v>
      </c>
      <c r="G219" s="5217" t="s">
        <v>22</v>
      </c>
      <c r="H219" s="5217" t="s">
        <v>22</v>
      </c>
      <c r="I219" s="5217" t="s">
        <v>856</v>
      </c>
    </row>
    <row customHeight="1" ht="11.25">
      <c r="A220" s="5217" t="s">
        <v>2248</v>
      </c>
      <c r="B220" s="5217" t="s">
        <v>16</v>
      </c>
      <c r="C220" s="5217" t="s">
        <v>2424</v>
      </c>
      <c r="D220" s="5217" t="s">
        <v>2425</v>
      </c>
      <c r="E220" s="5217" t="s">
        <v>2426</v>
      </c>
      <c r="F220" s="5217" t="s">
        <v>2340</v>
      </c>
      <c r="G220" s="5217" t="s">
        <v>22</v>
      </c>
      <c r="H220" s="5217" t="s">
        <v>22</v>
      </c>
      <c r="I220" s="5217" t="s">
        <v>856</v>
      </c>
    </row>
    <row customHeight="1" ht="11.25">
      <c r="A221" s="5217" t="s">
        <v>2248</v>
      </c>
      <c r="B221" s="5217" t="s">
        <v>16</v>
      </c>
      <c r="C221" s="5217" t="s">
        <v>2427</v>
      </c>
      <c r="D221" s="5217" t="s">
        <v>2428</v>
      </c>
      <c r="E221" s="5217" t="s">
        <v>2429</v>
      </c>
      <c r="F221" s="5217" t="s">
        <v>2430</v>
      </c>
      <c r="G221" s="5217" t="s">
        <v>2431</v>
      </c>
      <c r="H221" s="5217" t="s">
        <v>22</v>
      </c>
      <c r="I221" s="5217" t="s">
        <v>856</v>
      </c>
    </row>
    <row customHeight="1" ht="11.25">
      <c r="A222" s="5217" t="s">
        <v>2248</v>
      </c>
      <c r="B222" s="5217" t="s">
        <v>16</v>
      </c>
      <c r="C222" s="5217" t="s">
        <v>2432</v>
      </c>
      <c r="D222" s="5217" t="s">
        <v>2433</v>
      </c>
      <c r="E222" s="5217" t="s">
        <v>2434</v>
      </c>
      <c r="F222" s="5217" t="s">
        <v>2261</v>
      </c>
      <c r="G222" s="5217" t="s">
        <v>22</v>
      </c>
      <c r="H222" s="5217" t="s">
        <v>22</v>
      </c>
      <c r="I222" s="5217" t="s">
        <v>856</v>
      </c>
    </row>
    <row customHeight="1" ht="11.25">
      <c r="A223" s="5217" t="s">
        <v>2248</v>
      </c>
      <c r="B223" s="5217" t="s">
        <v>16</v>
      </c>
      <c r="C223" s="5217" t="s">
        <v>2798</v>
      </c>
      <c r="D223" s="5217" t="s">
        <v>2799</v>
      </c>
      <c r="E223" s="5217" t="s">
        <v>2800</v>
      </c>
      <c r="F223" s="5217" t="s">
        <v>2506</v>
      </c>
      <c r="G223" s="5217" t="s">
        <v>22</v>
      </c>
      <c r="H223" s="5217" t="s">
        <v>22</v>
      </c>
      <c r="I223" s="5217" t="s">
        <v>856</v>
      </c>
    </row>
    <row customHeight="1" ht="11.25">
      <c r="A224" s="5217" t="s">
        <v>2248</v>
      </c>
      <c r="B224" s="5217" t="s">
        <v>16</v>
      </c>
      <c r="C224" s="5217" t="s">
        <v>2801</v>
      </c>
      <c r="D224" s="5217" t="s">
        <v>2802</v>
      </c>
      <c r="E224" s="5217" t="s">
        <v>2803</v>
      </c>
      <c r="F224" s="5217" t="s">
        <v>2261</v>
      </c>
      <c r="G224" s="5217" t="s">
        <v>22</v>
      </c>
      <c r="H224" s="5217" t="s">
        <v>22</v>
      </c>
      <c r="I224" s="5217" t="s">
        <v>856</v>
      </c>
    </row>
    <row customHeight="1" ht="11.25">
      <c r="A225" s="5217" t="s">
        <v>2248</v>
      </c>
      <c r="B225" s="5217" t="s">
        <v>16</v>
      </c>
      <c r="C225" s="5217" t="s">
        <v>2451</v>
      </c>
      <c r="D225" s="5217" t="s">
        <v>2452</v>
      </c>
      <c r="E225" s="5217" t="s">
        <v>2453</v>
      </c>
      <c r="F225" s="5217" t="s">
        <v>2256</v>
      </c>
      <c r="G225" s="5217" t="s">
        <v>22</v>
      </c>
      <c r="H225" s="5217" t="s">
        <v>22</v>
      </c>
      <c r="I225" s="5217" t="s">
        <v>856</v>
      </c>
    </row>
    <row customHeight="1" ht="11.25">
      <c r="A226" s="5217" t="s">
        <v>2248</v>
      </c>
      <c r="B226" s="5217" t="s">
        <v>16</v>
      </c>
      <c r="C226" s="5217" t="s">
        <v>2454</v>
      </c>
      <c r="D226" s="5217" t="s">
        <v>2455</v>
      </c>
      <c r="E226" s="5217" t="s">
        <v>2456</v>
      </c>
      <c r="F226" s="5217" t="s">
        <v>2256</v>
      </c>
      <c r="G226" s="5217" t="s">
        <v>2457</v>
      </c>
      <c r="H226" s="5217" t="s">
        <v>22</v>
      </c>
      <c r="I226" s="5217" t="s">
        <v>856</v>
      </c>
    </row>
    <row customHeight="1" ht="11.25">
      <c r="A227" s="5217" t="s">
        <v>2248</v>
      </c>
      <c r="B227" s="5217" t="s">
        <v>16</v>
      </c>
      <c r="C227" s="5217" t="s">
        <v>2804</v>
      </c>
      <c r="D227" s="5217" t="s">
        <v>2805</v>
      </c>
      <c r="E227" s="5217" t="s">
        <v>2806</v>
      </c>
      <c r="F227" s="5217" t="s">
        <v>2445</v>
      </c>
      <c r="G227" s="5217" t="s">
        <v>22</v>
      </c>
      <c r="H227" s="5217" t="s">
        <v>22</v>
      </c>
      <c r="I227" s="5217" t="s">
        <v>856</v>
      </c>
    </row>
    <row customHeight="1" ht="11.25">
      <c r="A228" s="5217" t="s">
        <v>2248</v>
      </c>
      <c r="B228" s="5217" t="s">
        <v>16</v>
      </c>
      <c r="C228" s="5217" t="s">
        <v>2458</v>
      </c>
      <c r="D228" s="5217" t="s">
        <v>2459</v>
      </c>
      <c r="E228" s="5217" t="s">
        <v>2460</v>
      </c>
      <c r="F228" s="5217" t="s">
        <v>2461</v>
      </c>
      <c r="G228" s="5217" t="s">
        <v>22</v>
      </c>
      <c r="H228" s="5217" t="s">
        <v>22</v>
      </c>
      <c r="I228" s="5217" t="s">
        <v>856</v>
      </c>
    </row>
    <row customHeight="1" ht="11.25">
      <c r="A229" s="5217" t="s">
        <v>2248</v>
      </c>
      <c r="B229" s="5217" t="s">
        <v>16</v>
      </c>
      <c r="C229" s="5217" t="s">
        <v>2466</v>
      </c>
      <c r="D229" s="5217" t="s">
        <v>2467</v>
      </c>
      <c r="E229" s="5217" t="s">
        <v>2468</v>
      </c>
      <c r="F229" s="5217" t="s">
        <v>2323</v>
      </c>
      <c r="G229" s="5217" t="s">
        <v>22</v>
      </c>
      <c r="H229" s="5217" t="s">
        <v>22</v>
      </c>
      <c r="I229" s="5217" t="s">
        <v>856</v>
      </c>
    </row>
    <row customHeight="1" ht="11.25">
      <c r="A230" s="5217" t="s">
        <v>2248</v>
      </c>
      <c r="B230" s="5217" t="s">
        <v>16</v>
      </c>
      <c r="C230" s="5217" t="s">
        <v>2472</v>
      </c>
      <c r="D230" s="5217" t="s">
        <v>2473</v>
      </c>
      <c r="E230" s="5217" t="s">
        <v>2474</v>
      </c>
      <c r="F230" s="5217" t="s">
        <v>2252</v>
      </c>
      <c r="G230" s="5217" t="s">
        <v>22</v>
      </c>
      <c r="H230" s="5217" t="s">
        <v>22</v>
      </c>
      <c r="I230" s="5217" t="s">
        <v>856</v>
      </c>
    </row>
    <row customHeight="1" ht="11.25">
      <c r="A231" s="5217" t="s">
        <v>2248</v>
      </c>
      <c r="B231" s="5217" t="s">
        <v>16</v>
      </c>
      <c r="C231" s="5217" t="s">
        <v>2807</v>
      </c>
      <c r="D231" s="5217" t="s">
        <v>2808</v>
      </c>
      <c r="E231" s="5217" t="s">
        <v>2809</v>
      </c>
      <c r="F231" s="5217" t="s">
        <v>2571</v>
      </c>
      <c r="G231" s="5217" t="s">
        <v>22</v>
      </c>
      <c r="H231" s="5217" t="s">
        <v>22</v>
      </c>
      <c r="I231" s="5217" t="s">
        <v>856</v>
      </c>
    </row>
    <row customHeight="1" ht="11.25">
      <c r="A232" s="5217" t="s">
        <v>2248</v>
      </c>
      <c r="B232" s="5217" t="s">
        <v>16</v>
      </c>
      <c r="C232" s="5217" t="s">
        <v>2810</v>
      </c>
      <c r="D232" s="5217" t="s">
        <v>2811</v>
      </c>
      <c r="E232" s="5217" t="s">
        <v>2812</v>
      </c>
      <c r="F232" s="5217" t="s">
        <v>2461</v>
      </c>
      <c r="G232" s="5217" t="s">
        <v>2813</v>
      </c>
      <c r="H232" s="5217" t="s">
        <v>22</v>
      </c>
      <c r="I232" s="5217" t="s">
        <v>856</v>
      </c>
    </row>
    <row customHeight="1" ht="11.25">
      <c r="A233" s="5217" t="s">
        <v>2248</v>
      </c>
      <c r="B233" s="5217" t="s">
        <v>16</v>
      </c>
      <c r="C233" s="5217" t="s">
        <v>2814</v>
      </c>
      <c r="D233" s="5217" t="s">
        <v>2815</v>
      </c>
      <c r="E233" s="5217" t="s">
        <v>2816</v>
      </c>
      <c r="F233" s="5217" t="s">
        <v>2817</v>
      </c>
      <c r="G233" s="5217" t="s">
        <v>22</v>
      </c>
      <c r="H233" s="5217" t="s">
        <v>22</v>
      </c>
      <c r="I233" s="5217" t="s">
        <v>856</v>
      </c>
    </row>
    <row customHeight="1" ht="11.25">
      <c r="A234" s="5217" t="s">
        <v>2248</v>
      </c>
      <c r="B234" s="5217" t="s">
        <v>16</v>
      </c>
      <c r="C234" s="5217" t="s">
        <v>2475</v>
      </c>
      <c r="D234" s="5217" t="s">
        <v>2476</v>
      </c>
      <c r="E234" s="5217" t="s">
        <v>2477</v>
      </c>
      <c r="F234" s="5217" t="s">
        <v>2478</v>
      </c>
      <c r="G234" s="5217" t="s">
        <v>22</v>
      </c>
      <c r="H234" s="5217" t="s">
        <v>22</v>
      </c>
      <c r="I234" s="5217" t="s">
        <v>856</v>
      </c>
    </row>
    <row customHeight="1" ht="11.25">
      <c r="A235" s="5217" t="s">
        <v>2248</v>
      </c>
      <c r="B235" s="5217" t="s">
        <v>16</v>
      </c>
      <c r="C235" s="5217" t="s">
        <v>2818</v>
      </c>
      <c r="D235" s="5217" t="s">
        <v>2819</v>
      </c>
      <c r="E235" s="5217" t="s">
        <v>2820</v>
      </c>
      <c r="F235" s="5217" t="s">
        <v>2482</v>
      </c>
      <c r="G235" s="5217" t="s">
        <v>22</v>
      </c>
      <c r="H235" s="5217" t="s">
        <v>22</v>
      </c>
      <c r="I235" s="5217" t="s">
        <v>856</v>
      </c>
    </row>
    <row customHeight="1" ht="11.25">
      <c r="A236" s="5217" t="s">
        <v>2248</v>
      </c>
      <c r="B236" s="5217" t="s">
        <v>16</v>
      </c>
      <c r="C236" s="5217" t="s">
        <v>2821</v>
      </c>
      <c r="D236" s="5217" t="s">
        <v>2822</v>
      </c>
      <c r="E236" s="5217" t="s">
        <v>2823</v>
      </c>
      <c r="F236" s="5217" t="s">
        <v>2353</v>
      </c>
      <c r="G236" s="5217" t="s">
        <v>22</v>
      </c>
      <c r="H236" s="5217" t="s">
        <v>22</v>
      </c>
      <c r="I236" s="5217" t="s">
        <v>856</v>
      </c>
    </row>
    <row customHeight="1" ht="11.25">
      <c r="A237" s="5217" t="s">
        <v>2248</v>
      </c>
      <c r="B237" s="5217" t="s">
        <v>16</v>
      </c>
      <c r="C237" s="5217" t="s">
        <v>2497</v>
      </c>
      <c r="D237" s="5217" t="s">
        <v>2498</v>
      </c>
      <c r="E237" s="5217" t="s">
        <v>2499</v>
      </c>
      <c r="F237" s="5217" t="s">
        <v>2461</v>
      </c>
      <c r="G237" s="5217" t="s">
        <v>22</v>
      </c>
      <c r="H237" s="5217" t="s">
        <v>22</v>
      </c>
      <c r="I237" s="5217" t="s">
        <v>856</v>
      </c>
    </row>
    <row customHeight="1" ht="11.25">
      <c r="A238" s="5217" t="s">
        <v>2248</v>
      </c>
      <c r="B238" s="5217" t="s">
        <v>16</v>
      </c>
      <c r="C238" s="5217" t="s">
        <v>2503</v>
      </c>
      <c r="D238" s="5217" t="s">
        <v>2504</v>
      </c>
      <c r="E238" s="5217" t="s">
        <v>2505</v>
      </c>
      <c r="F238" s="5217" t="s">
        <v>2506</v>
      </c>
      <c r="G238" s="5217" t="s">
        <v>22</v>
      </c>
      <c r="H238" s="5217" t="s">
        <v>22</v>
      </c>
      <c r="I238" s="5217" t="s">
        <v>856</v>
      </c>
    </row>
    <row customHeight="1" ht="11.25">
      <c r="A239" s="5217" t="s">
        <v>2248</v>
      </c>
      <c r="B239" s="5217" t="s">
        <v>16</v>
      </c>
      <c r="C239" s="5217" t="s">
        <v>2824</v>
      </c>
      <c r="D239" s="5217" t="s">
        <v>2825</v>
      </c>
      <c r="E239" s="5217" t="s">
        <v>2826</v>
      </c>
      <c r="F239" s="5217" t="s">
        <v>2506</v>
      </c>
      <c r="G239" s="5217" t="s">
        <v>22</v>
      </c>
      <c r="H239" s="5217" t="s">
        <v>22</v>
      </c>
      <c r="I239" s="5217" t="s">
        <v>856</v>
      </c>
    </row>
    <row customHeight="1" ht="11.25">
      <c r="A240" s="5217" t="s">
        <v>2248</v>
      </c>
      <c r="B240" s="5217" t="s">
        <v>16</v>
      </c>
      <c r="C240" s="5217" t="s">
        <v>2511</v>
      </c>
      <c r="D240" s="5217" t="s">
        <v>2512</v>
      </c>
      <c r="E240" s="5217" t="s">
        <v>2513</v>
      </c>
      <c r="F240" s="5217" t="s">
        <v>2514</v>
      </c>
      <c r="G240" s="5217" t="s">
        <v>2515</v>
      </c>
      <c r="H240" s="5217" t="s">
        <v>22</v>
      </c>
      <c r="I240" s="5217" t="s">
        <v>856</v>
      </c>
    </row>
    <row customHeight="1" ht="11.25">
      <c r="A241" s="5217" t="s">
        <v>2248</v>
      </c>
      <c r="B241" s="5217" t="s">
        <v>16</v>
      </c>
      <c r="C241" s="5217" t="s">
        <v>2516</v>
      </c>
      <c r="D241" s="5217" t="s">
        <v>2517</v>
      </c>
      <c r="E241" s="5217" t="s">
        <v>2265</v>
      </c>
      <c r="F241" s="5217" t="s">
        <v>2518</v>
      </c>
      <c r="G241" s="5217" t="s">
        <v>22</v>
      </c>
      <c r="H241" s="5217" t="s">
        <v>22</v>
      </c>
      <c r="I241" s="5217" t="s">
        <v>856</v>
      </c>
    </row>
    <row customHeight="1" ht="11.25">
      <c r="A242" s="5217" t="s">
        <v>2248</v>
      </c>
      <c r="B242" s="5217" t="s">
        <v>16</v>
      </c>
      <c r="C242" s="5217" t="s">
        <v>2519</v>
      </c>
      <c r="D242" s="5217" t="s">
        <v>2520</v>
      </c>
      <c r="E242" s="5217" t="s">
        <v>2280</v>
      </c>
      <c r="F242" s="5217" t="s">
        <v>2340</v>
      </c>
      <c r="G242" s="5217" t="s">
        <v>22</v>
      </c>
      <c r="H242" s="5217" t="s">
        <v>22</v>
      </c>
      <c r="I242" s="5217" t="s">
        <v>856</v>
      </c>
    </row>
    <row customHeight="1" ht="11.25">
      <c r="A243" s="5217" t="s">
        <v>2248</v>
      </c>
      <c r="B243" s="5217" t="s">
        <v>16</v>
      </c>
      <c r="C243" s="5217" t="s">
        <v>2827</v>
      </c>
      <c r="D243" s="5217" t="s">
        <v>2828</v>
      </c>
      <c r="E243" s="5217" t="s">
        <v>2829</v>
      </c>
      <c r="F243" s="5217" t="s">
        <v>2269</v>
      </c>
      <c r="G243" s="5217" t="s">
        <v>22</v>
      </c>
      <c r="H243" s="5217" t="s">
        <v>22</v>
      </c>
      <c r="I243" s="5217" t="s">
        <v>856</v>
      </c>
    </row>
    <row customHeight="1" ht="11.25">
      <c r="A244" s="5217" t="s">
        <v>2248</v>
      </c>
      <c r="B244" s="5217" t="s">
        <v>16</v>
      </c>
      <c r="C244" s="5217" t="s">
        <v>2830</v>
      </c>
      <c r="D244" s="5217" t="s">
        <v>2831</v>
      </c>
      <c r="E244" s="5217" t="s">
        <v>2832</v>
      </c>
      <c r="F244" s="5217" t="s">
        <v>2506</v>
      </c>
      <c r="G244" s="5217" t="s">
        <v>2833</v>
      </c>
      <c r="H244" s="5217" t="s">
        <v>22</v>
      </c>
      <c r="I244" s="5217" t="s">
        <v>856</v>
      </c>
    </row>
    <row customHeight="1" ht="11.25">
      <c r="A245" s="5217" t="s">
        <v>2248</v>
      </c>
      <c r="B245" s="5217" t="s">
        <v>16</v>
      </c>
      <c r="C245" s="5217" t="s">
        <v>2834</v>
      </c>
      <c r="D245" s="5217" t="s">
        <v>2835</v>
      </c>
      <c r="E245" s="5217" t="s">
        <v>2836</v>
      </c>
      <c r="F245" s="5217" t="s">
        <v>2506</v>
      </c>
      <c r="G245" s="5217" t="s">
        <v>22</v>
      </c>
      <c r="H245" s="5217" t="s">
        <v>22</v>
      </c>
      <c r="I245" s="5217" t="s">
        <v>856</v>
      </c>
    </row>
    <row customHeight="1" ht="11.25">
      <c r="A246" s="5217" t="s">
        <v>2248</v>
      </c>
      <c r="B246" s="5217" t="s">
        <v>16</v>
      </c>
      <c r="C246" s="5217" t="s">
        <v>2837</v>
      </c>
      <c r="D246" s="5217" t="s">
        <v>2838</v>
      </c>
      <c r="E246" s="5217" t="s">
        <v>2839</v>
      </c>
      <c r="F246" s="5217" t="s">
        <v>2653</v>
      </c>
      <c r="G246" s="5217" t="s">
        <v>2840</v>
      </c>
      <c r="H246" s="5217" t="s">
        <v>22</v>
      </c>
      <c r="I246" s="5217" t="s">
        <v>856</v>
      </c>
    </row>
    <row customHeight="1" ht="11.25">
      <c r="A247" s="5217" t="s">
        <v>2248</v>
      </c>
      <c r="B247" s="5217" t="s">
        <v>16</v>
      </c>
      <c r="C247" s="5217" t="s">
        <v>2841</v>
      </c>
      <c r="D247" s="5217" t="s">
        <v>2842</v>
      </c>
      <c r="E247" s="5217" t="s">
        <v>2843</v>
      </c>
      <c r="F247" s="5217" t="s">
        <v>2653</v>
      </c>
      <c r="G247" s="5217" t="s">
        <v>22</v>
      </c>
      <c r="H247" s="5217" t="s">
        <v>22</v>
      </c>
      <c r="I247" s="5217" t="s">
        <v>856</v>
      </c>
    </row>
    <row customHeight="1" ht="11.25">
      <c r="A248" s="5217" t="s">
        <v>2248</v>
      </c>
      <c r="B248" s="5217" t="s">
        <v>16</v>
      </c>
      <c r="C248" s="5217" t="s">
        <v>2844</v>
      </c>
      <c r="D248" s="5217" t="s">
        <v>2845</v>
      </c>
      <c r="E248" s="5217" t="s">
        <v>2846</v>
      </c>
      <c r="F248" s="5217" t="s">
        <v>2323</v>
      </c>
      <c r="G248" s="5217" t="s">
        <v>22</v>
      </c>
      <c r="H248" s="5217" t="s">
        <v>22</v>
      </c>
      <c r="I248" s="5217" t="s">
        <v>856</v>
      </c>
    </row>
    <row customHeight="1" ht="11.25">
      <c r="A249" s="5217" t="s">
        <v>2248</v>
      </c>
      <c r="B249" s="5217" t="s">
        <v>16</v>
      </c>
      <c r="C249" s="5217" t="s">
        <v>2524</v>
      </c>
      <c r="D249" s="5217" t="s">
        <v>2525</v>
      </c>
      <c r="E249" s="5217" t="s">
        <v>2526</v>
      </c>
      <c r="F249" s="5217" t="s">
        <v>2445</v>
      </c>
      <c r="G249" s="5217" t="s">
        <v>22</v>
      </c>
      <c r="H249" s="5217" t="s">
        <v>22</v>
      </c>
      <c r="I249" s="5217" t="s">
        <v>856</v>
      </c>
    </row>
    <row customHeight="1" ht="11.25">
      <c r="A250" s="5217" t="s">
        <v>2248</v>
      </c>
      <c r="B250" s="5217" t="s">
        <v>16</v>
      </c>
      <c r="C250" s="5217" t="s">
        <v>2847</v>
      </c>
      <c r="D250" s="5217" t="s">
        <v>2848</v>
      </c>
      <c r="E250" s="5217" t="s">
        <v>2849</v>
      </c>
      <c r="F250" s="5217" t="s">
        <v>2261</v>
      </c>
      <c r="G250" s="5217" t="s">
        <v>22</v>
      </c>
      <c r="H250" s="5217" t="s">
        <v>22</v>
      </c>
      <c r="I250" s="5217" t="s">
        <v>856</v>
      </c>
    </row>
    <row customHeight="1" ht="11.25">
      <c r="A251" s="5217" t="s">
        <v>2248</v>
      </c>
      <c r="B251" s="5217" t="s">
        <v>16</v>
      </c>
      <c r="C251" s="5217" t="s">
        <v>2527</v>
      </c>
      <c r="D251" s="5217" t="s">
        <v>2528</v>
      </c>
      <c r="E251" s="5217" t="s">
        <v>2303</v>
      </c>
      <c r="F251" s="5217" t="s">
        <v>2529</v>
      </c>
      <c r="G251" s="5217" t="s">
        <v>22</v>
      </c>
      <c r="H251" s="5217" t="s">
        <v>22</v>
      </c>
      <c r="I251" s="5217" t="s">
        <v>856</v>
      </c>
    </row>
    <row customHeight="1" ht="11.25">
      <c r="A252" s="5217" t="s">
        <v>2248</v>
      </c>
      <c r="B252" s="5217" t="s">
        <v>16</v>
      </c>
      <c r="C252" s="5217" t="s">
        <v>2532</v>
      </c>
      <c r="D252" s="5217" t="s">
        <v>2533</v>
      </c>
      <c r="E252" s="5217" t="s">
        <v>2534</v>
      </c>
      <c r="F252" s="5217" t="s">
        <v>2535</v>
      </c>
      <c r="G252" s="5217" t="s">
        <v>22</v>
      </c>
      <c r="H252" s="5217" t="s">
        <v>22</v>
      </c>
      <c r="I252" s="5217" t="s">
        <v>856</v>
      </c>
    </row>
    <row customHeight="1" ht="11.25">
      <c r="A253" s="5217" t="s">
        <v>2248</v>
      </c>
      <c r="B253" s="5217" t="s">
        <v>16</v>
      </c>
      <c r="C253" s="5217" t="s">
        <v>2249</v>
      </c>
      <c r="D253" s="5217" t="s">
        <v>2250</v>
      </c>
      <c r="E253" s="5217" t="s">
        <v>2251</v>
      </c>
      <c r="F253" s="5217" t="s">
        <v>2252</v>
      </c>
      <c r="G253" s="5217" t="s">
        <v>22</v>
      </c>
      <c r="H253" s="5217" t="s">
        <v>22</v>
      </c>
      <c r="I253" s="5217" t="s">
        <v>909</v>
      </c>
    </row>
    <row customHeight="1" ht="11.25">
      <c r="A254" s="5217" t="s">
        <v>2248</v>
      </c>
      <c r="B254" s="5217" t="s">
        <v>16</v>
      </c>
      <c r="C254" s="5217" t="s">
        <v>2850</v>
      </c>
      <c r="D254" s="5217" t="s">
        <v>2851</v>
      </c>
      <c r="E254" s="5217" t="s">
        <v>2852</v>
      </c>
      <c r="F254" s="5217" t="s">
        <v>2290</v>
      </c>
      <c r="G254" s="5217" t="s">
        <v>22</v>
      </c>
      <c r="H254" s="5217" t="s">
        <v>22</v>
      </c>
      <c r="I254" s="5217" t="s">
        <v>909</v>
      </c>
    </row>
    <row customHeight="1" ht="11.25">
      <c r="A255" s="5217" t="s">
        <v>2248</v>
      </c>
      <c r="B255" s="5217" t="s">
        <v>16</v>
      </c>
      <c r="C255" s="5217" t="s">
        <v>2853</v>
      </c>
      <c r="D255" s="5217" t="s">
        <v>2854</v>
      </c>
      <c r="E255" s="5217" t="s">
        <v>2855</v>
      </c>
      <c r="F255" s="5217" t="s">
        <v>2328</v>
      </c>
      <c r="G255" s="5217" t="s">
        <v>22</v>
      </c>
      <c r="H255" s="5217" t="s">
        <v>22</v>
      </c>
      <c r="I255" s="5217" t="s">
        <v>909</v>
      </c>
    </row>
    <row customHeight="1" ht="11.25">
      <c r="A256" s="5217" t="s">
        <v>2248</v>
      </c>
      <c r="B256" s="5217" t="s">
        <v>16</v>
      </c>
      <c r="C256" s="5217" t="s">
        <v>2579</v>
      </c>
      <c r="D256" s="5217" t="s">
        <v>2580</v>
      </c>
      <c r="E256" s="5217" t="s">
        <v>2581</v>
      </c>
      <c r="F256" s="5217" t="s">
        <v>2441</v>
      </c>
      <c r="G256" s="5217" t="s">
        <v>22</v>
      </c>
      <c r="H256" s="5217" t="s">
        <v>2582</v>
      </c>
      <c r="I256" s="5217" t="s">
        <v>909</v>
      </c>
    </row>
    <row customHeight="1" ht="11.25">
      <c r="A257" s="5217" t="s">
        <v>2248</v>
      </c>
      <c r="B257" s="5217" t="s">
        <v>16</v>
      </c>
      <c r="C257" s="5217" t="s">
        <v>2267</v>
      </c>
      <c r="D257" s="5217" t="s">
        <v>2268</v>
      </c>
      <c r="E257" s="5217" t="s">
        <v>2265</v>
      </c>
      <c r="F257" s="5217" t="s">
        <v>2269</v>
      </c>
      <c r="G257" s="5217" t="s">
        <v>22</v>
      </c>
      <c r="H257" s="5217" t="s">
        <v>22</v>
      </c>
      <c r="I257" s="5217" t="s">
        <v>909</v>
      </c>
    </row>
    <row customHeight="1" ht="11.25">
      <c r="A258" s="5217" t="s">
        <v>2248</v>
      </c>
      <c r="B258" s="5217" t="s">
        <v>16</v>
      </c>
      <c r="C258" s="5217" t="s">
        <v>2270</v>
      </c>
      <c r="D258" s="5217" t="s">
        <v>2271</v>
      </c>
      <c r="E258" s="5217" t="s">
        <v>2272</v>
      </c>
      <c r="F258" s="5217" t="s">
        <v>2273</v>
      </c>
      <c r="G258" s="5217" t="s">
        <v>22</v>
      </c>
      <c r="H258" s="5217" t="s">
        <v>22</v>
      </c>
      <c r="I258" s="5217" t="s">
        <v>909</v>
      </c>
    </row>
    <row customHeight="1" ht="11.25">
      <c r="A259" s="5217" t="s">
        <v>2248</v>
      </c>
      <c r="B259" s="5217" t="s">
        <v>16</v>
      </c>
      <c r="C259" s="5217" t="s">
        <v>2274</v>
      </c>
      <c r="D259" s="5217" t="s">
        <v>2275</v>
      </c>
      <c r="E259" s="5217" t="s">
        <v>2276</v>
      </c>
      <c r="F259" s="5217" t="s">
        <v>2261</v>
      </c>
      <c r="G259" s="5217" t="s">
        <v>2277</v>
      </c>
      <c r="H259" s="5217" t="s">
        <v>22</v>
      </c>
      <c r="I259" s="5217" t="s">
        <v>909</v>
      </c>
    </row>
    <row customHeight="1" ht="11.25">
      <c r="A260" s="5217" t="s">
        <v>2248</v>
      </c>
      <c r="B260" s="5217" t="s">
        <v>16</v>
      </c>
      <c r="C260" s="5217" t="s">
        <v>2587</v>
      </c>
      <c r="D260" s="5217" t="s">
        <v>2588</v>
      </c>
      <c r="E260" s="5217" t="s">
        <v>2589</v>
      </c>
      <c r="F260" s="5217" t="s">
        <v>2261</v>
      </c>
      <c r="G260" s="5217" t="s">
        <v>22</v>
      </c>
      <c r="H260" s="5217" t="s">
        <v>22</v>
      </c>
      <c r="I260" s="5217" t="s">
        <v>909</v>
      </c>
    </row>
    <row customHeight="1" ht="11.25">
      <c r="A261" s="5217" t="s">
        <v>2248</v>
      </c>
      <c r="B261" s="5217" t="s">
        <v>16</v>
      </c>
      <c r="C261" s="5217" t="s">
        <v>2278</v>
      </c>
      <c r="D261" s="5217" t="s">
        <v>2279</v>
      </c>
      <c r="E261" s="5217" t="s">
        <v>2280</v>
      </c>
      <c r="F261" s="5217" t="s">
        <v>2281</v>
      </c>
      <c r="G261" s="5217" t="s">
        <v>2282</v>
      </c>
      <c r="H261" s="5217" t="s">
        <v>22</v>
      </c>
      <c r="I261" s="5217" t="s">
        <v>909</v>
      </c>
    </row>
    <row customHeight="1" ht="11.25">
      <c r="A262" s="5217" t="s">
        <v>2248</v>
      </c>
      <c r="B262" s="5217" t="s">
        <v>16</v>
      </c>
      <c r="C262" s="5217" t="s">
        <v>2287</v>
      </c>
      <c r="D262" s="5217" t="s">
        <v>2288</v>
      </c>
      <c r="E262" s="5217" t="s">
        <v>2289</v>
      </c>
      <c r="F262" s="5217" t="s">
        <v>2290</v>
      </c>
      <c r="G262" s="5217" t="s">
        <v>22</v>
      </c>
      <c r="H262" s="5217" t="s">
        <v>22</v>
      </c>
      <c r="I262" s="5217" t="s">
        <v>909</v>
      </c>
    </row>
    <row customHeight="1" ht="11.25">
      <c r="A263" s="5217" t="s">
        <v>2248</v>
      </c>
      <c r="B263" s="5217" t="s">
        <v>16</v>
      </c>
      <c r="C263" s="5217" t="s">
        <v>2590</v>
      </c>
      <c r="D263" s="5217" t="s">
        <v>2591</v>
      </c>
      <c r="E263" s="5217" t="s">
        <v>2592</v>
      </c>
      <c r="F263" s="5217" t="s">
        <v>2370</v>
      </c>
      <c r="G263" s="5217" t="s">
        <v>22</v>
      </c>
      <c r="H263" s="5217" t="s">
        <v>22</v>
      </c>
      <c r="I263" s="5217" t="s">
        <v>909</v>
      </c>
    </row>
    <row customHeight="1" ht="11.25">
      <c r="A264" s="5217" t="s">
        <v>2248</v>
      </c>
      <c r="B264" s="5217" t="s">
        <v>16</v>
      </c>
      <c r="C264" s="5217" t="s">
        <v>2856</v>
      </c>
      <c r="D264" s="5217" t="s">
        <v>2857</v>
      </c>
      <c r="E264" s="5217" t="s">
        <v>2858</v>
      </c>
      <c r="F264" s="5217" t="s">
        <v>2340</v>
      </c>
      <c r="G264" s="5217" t="s">
        <v>22</v>
      </c>
      <c r="H264" s="5217" t="s">
        <v>22</v>
      </c>
      <c r="I264" s="5217" t="s">
        <v>909</v>
      </c>
    </row>
    <row customHeight="1" ht="11.25">
      <c r="A265" s="5217" t="s">
        <v>2248</v>
      </c>
      <c r="B265" s="5217" t="s">
        <v>16</v>
      </c>
      <c r="C265" s="5217" t="s">
        <v>2305</v>
      </c>
      <c r="D265" s="5217" t="s">
        <v>2306</v>
      </c>
      <c r="E265" s="5217" t="s">
        <v>2303</v>
      </c>
      <c r="F265" s="5217" t="s">
        <v>2307</v>
      </c>
      <c r="G265" s="5217" t="s">
        <v>22</v>
      </c>
      <c r="H265" s="5217" t="s">
        <v>22</v>
      </c>
      <c r="I265" s="5217" t="s">
        <v>909</v>
      </c>
    </row>
    <row customHeight="1" ht="11.25">
      <c r="A266" s="5217" t="s">
        <v>2248</v>
      </c>
      <c r="B266" s="5217" t="s">
        <v>16</v>
      </c>
      <c r="C266" s="5217" t="s">
        <v>2859</v>
      </c>
      <c r="D266" s="5217" t="s">
        <v>2860</v>
      </c>
      <c r="E266" s="5217" t="s">
        <v>2861</v>
      </c>
      <c r="F266" s="5217" t="s">
        <v>2862</v>
      </c>
      <c r="G266" s="5217" t="s">
        <v>22</v>
      </c>
      <c r="H266" s="5217" t="s">
        <v>22</v>
      </c>
      <c r="I266" s="5217" t="s">
        <v>909</v>
      </c>
    </row>
    <row customHeight="1" ht="11.25">
      <c r="A267" s="5217" t="s">
        <v>2248</v>
      </c>
      <c r="B267" s="5217" t="s">
        <v>16</v>
      </c>
      <c r="C267" s="5217" t="s">
        <v>2311</v>
      </c>
      <c r="D267" s="5217" t="s">
        <v>2312</v>
      </c>
      <c r="E267" s="5217" t="s">
        <v>2313</v>
      </c>
      <c r="F267" s="5217" t="s">
        <v>578</v>
      </c>
      <c r="G267" s="5217" t="s">
        <v>22</v>
      </c>
      <c r="H267" s="5217" t="s">
        <v>22</v>
      </c>
      <c r="I267" s="5217" t="s">
        <v>909</v>
      </c>
    </row>
    <row customHeight="1" ht="11.25">
      <c r="A268" s="5217" t="s">
        <v>2248</v>
      </c>
      <c r="B268" s="5217" t="s">
        <v>16</v>
      </c>
      <c r="C268" s="5217" t="s">
        <v>2863</v>
      </c>
      <c r="D268" s="5217" t="s">
        <v>2864</v>
      </c>
      <c r="E268" s="5217" t="s">
        <v>2865</v>
      </c>
      <c r="F268" s="5217" t="s">
        <v>578</v>
      </c>
      <c r="G268" s="5217" t="s">
        <v>22</v>
      </c>
      <c r="H268" s="5217" t="s">
        <v>22</v>
      </c>
      <c r="I268" s="5217" t="s">
        <v>909</v>
      </c>
    </row>
    <row customHeight="1" ht="11.25">
      <c r="A269" s="5217" t="s">
        <v>2248</v>
      </c>
      <c r="B269" s="5217" t="s">
        <v>16</v>
      </c>
      <c r="C269" s="5217" t="s">
        <v>22</v>
      </c>
      <c r="D269" s="5217" t="s">
        <v>2314</v>
      </c>
      <c r="E269" s="5217" t="s">
        <v>2315</v>
      </c>
      <c r="F269" s="5217" t="s">
        <v>2261</v>
      </c>
      <c r="G269" s="5217" t="s">
        <v>22</v>
      </c>
      <c r="H269" s="5217" t="s">
        <v>22</v>
      </c>
      <c r="I269" s="5217" t="s">
        <v>909</v>
      </c>
    </row>
    <row customHeight="1" ht="11.25">
      <c r="A270" s="5217" t="s">
        <v>2248</v>
      </c>
      <c r="B270" s="5217" t="s">
        <v>16</v>
      </c>
      <c r="C270" s="5217" t="s">
        <v>2644</v>
      </c>
      <c r="D270" s="5217" t="s">
        <v>2645</v>
      </c>
      <c r="E270" s="5217" t="s">
        <v>2646</v>
      </c>
      <c r="F270" s="5217" t="s">
        <v>2445</v>
      </c>
      <c r="G270" s="5217" t="s">
        <v>2549</v>
      </c>
      <c r="H270" s="5217" t="s">
        <v>22</v>
      </c>
      <c r="I270" s="5217" t="s">
        <v>909</v>
      </c>
    </row>
    <row customHeight="1" ht="11.25">
      <c r="A271" s="5217" t="s">
        <v>2248</v>
      </c>
      <c r="B271" s="5217" t="s">
        <v>16</v>
      </c>
      <c r="C271" s="5217" t="s">
        <v>2650</v>
      </c>
      <c r="D271" s="5217" t="s">
        <v>2651</v>
      </c>
      <c r="E271" s="5217" t="s">
        <v>2652</v>
      </c>
      <c r="F271" s="5217" t="s">
        <v>2653</v>
      </c>
      <c r="G271" s="5217" t="s">
        <v>22</v>
      </c>
      <c r="H271" s="5217" t="s">
        <v>22</v>
      </c>
      <c r="I271" s="5217" t="s">
        <v>909</v>
      </c>
    </row>
    <row customHeight="1" ht="11.25">
      <c r="A272" s="5217" t="s">
        <v>2248</v>
      </c>
      <c r="B272" s="5217" t="s">
        <v>16</v>
      </c>
      <c r="C272" s="5217" t="s">
        <v>2657</v>
      </c>
      <c r="D272" s="5217" t="s">
        <v>2658</v>
      </c>
      <c r="E272" s="5217" t="s">
        <v>2659</v>
      </c>
      <c r="F272" s="5217" t="s">
        <v>2323</v>
      </c>
      <c r="G272" s="5217" t="s">
        <v>2660</v>
      </c>
      <c r="H272" s="5217" t="s">
        <v>22</v>
      </c>
      <c r="I272" s="5217" t="s">
        <v>909</v>
      </c>
    </row>
    <row customHeight="1" ht="11.25">
      <c r="A273" s="5217" t="s">
        <v>2248</v>
      </c>
      <c r="B273" s="5217" t="s">
        <v>16</v>
      </c>
      <c r="C273" s="5217" t="s">
        <v>2661</v>
      </c>
      <c r="D273" s="5217" t="s">
        <v>2662</v>
      </c>
      <c r="E273" s="5217" t="s">
        <v>2663</v>
      </c>
      <c r="F273" s="5217" t="s">
        <v>2626</v>
      </c>
      <c r="G273" s="5217" t="s">
        <v>2664</v>
      </c>
      <c r="H273" s="5217" t="s">
        <v>22</v>
      </c>
      <c r="I273" s="5217" t="s">
        <v>909</v>
      </c>
    </row>
    <row customHeight="1" ht="11.25">
      <c r="A274" s="5217" t="s">
        <v>2248</v>
      </c>
      <c r="B274" s="5217" t="s">
        <v>16</v>
      </c>
      <c r="C274" s="5217" t="s">
        <v>2671</v>
      </c>
      <c r="D274" s="5217" t="s">
        <v>2672</v>
      </c>
      <c r="E274" s="5217" t="s">
        <v>2673</v>
      </c>
      <c r="F274" s="5217" t="s">
        <v>2445</v>
      </c>
      <c r="G274" s="5217" t="s">
        <v>22</v>
      </c>
      <c r="H274" s="5217" t="s">
        <v>22</v>
      </c>
      <c r="I274" s="5217" t="s">
        <v>909</v>
      </c>
    </row>
    <row customHeight="1" ht="11.25">
      <c r="A275" s="5217" t="s">
        <v>2248</v>
      </c>
      <c r="B275" s="5217" t="s">
        <v>16</v>
      </c>
      <c r="C275" s="5217" t="s">
        <v>2674</v>
      </c>
      <c r="D275" s="5217" t="s">
        <v>2675</v>
      </c>
      <c r="E275" s="5217" t="s">
        <v>2676</v>
      </c>
      <c r="F275" s="5217" t="s">
        <v>2370</v>
      </c>
      <c r="G275" s="5217" t="s">
        <v>22</v>
      </c>
      <c r="H275" s="5217" t="s">
        <v>22</v>
      </c>
      <c r="I275" s="5217" t="s">
        <v>909</v>
      </c>
    </row>
    <row customHeight="1" ht="11.25">
      <c r="A276" s="5217" t="s">
        <v>2248</v>
      </c>
      <c r="B276" s="5217" t="s">
        <v>16</v>
      </c>
      <c r="C276" s="5217" t="s">
        <v>2677</v>
      </c>
      <c r="D276" s="5217" t="s">
        <v>2678</v>
      </c>
      <c r="E276" s="5217" t="s">
        <v>2679</v>
      </c>
      <c r="F276" s="5217" t="s">
        <v>2680</v>
      </c>
      <c r="G276" s="5217" t="s">
        <v>22</v>
      </c>
      <c r="H276" s="5217" t="s">
        <v>22</v>
      </c>
      <c r="I276" s="5217" t="s">
        <v>909</v>
      </c>
    </row>
    <row customHeight="1" ht="11.25">
      <c r="A277" s="5217" t="s">
        <v>2248</v>
      </c>
      <c r="B277" s="5217" t="s">
        <v>16</v>
      </c>
      <c r="C277" s="5217" t="s">
        <v>2681</v>
      </c>
      <c r="D277" s="5217" t="s">
        <v>2682</v>
      </c>
      <c r="E277" s="5217" t="s">
        <v>2683</v>
      </c>
      <c r="F277" s="5217" t="s">
        <v>2340</v>
      </c>
      <c r="G277" s="5217" t="s">
        <v>22</v>
      </c>
      <c r="H277" s="5217" t="s">
        <v>22</v>
      </c>
      <c r="I277" s="5217" t="s">
        <v>909</v>
      </c>
    </row>
    <row customHeight="1" ht="11.25">
      <c r="A278" s="5217" t="s">
        <v>2248</v>
      </c>
      <c r="B278" s="5217" t="s">
        <v>16</v>
      </c>
      <c r="C278" s="5217" t="s">
        <v>13</v>
      </c>
      <c r="D278" s="5217" t="s">
        <v>46</v>
      </c>
      <c r="E278" s="5217" t="s">
        <v>49</v>
      </c>
      <c r="F278" s="5217" t="s">
        <v>51</v>
      </c>
      <c r="G278" s="5217" t="s">
        <v>22</v>
      </c>
      <c r="H278" s="5217" t="s">
        <v>22</v>
      </c>
      <c r="I278" s="5217" t="s">
        <v>909</v>
      </c>
    </row>
    <row customHeight="1" ht="11.25">
      <c r="A279" s="5217" t="s">
        <v>2248</v>
      </c>
      <c r="B279" s="5217" t="s">
        <v>16</v>
      </c>
      <c r="C279" s="5217" t="s">
        <v>2684</v>
      </c>
      <c r="D279" s="5217" t="s">
        <v>2685</v>
      </c>
      <c r="E279" s="5217" t="s">
        <v>2686</v>
      </c>
      <c r="F279" s="5217" t="s">
        <v>51</v>
      </c>
      <c r="G279" s="5217" t="s">
        <v>22</v>
      </c>
      <c r="H279" s="5217" t="s">
        <v>22</v>
      </c>
      <c r="I279" s="5217" t="s">
        <v>909</v>
      </c>
    </row>
    <row customHeight="1" ht="11.25">
      <c r="A280" s="5217" t="s">
        <v>2248</v>
      </c>
      <c r="B280" s="5217" t="s">
        <v>16</v>
      </c>
      <c r="C280" s="5217" t="s">
        <v>2690</v>
      </c>
      <c r="D280" s="5217" t="s">
        <v>2691</v>
      </c>
      <c r="E280" s="5217" t="s">
        <v>2692</v>
      </c>
      <c r="F280" s="5217" t="s">
        <v>2340</v>
      </c>
      <c r="G280" s="5217" t="s">
        <v>22</v>
      </c>
      <c r="H280" s="5217" t="s">
        <v>2693</v>
      </c>
      <c r="I280" s="5217" t="s">
        <v>909</v>
      </c>
    </row>
    <row customHeight="1" ht="11.25">
      <c r="A281" s="5217" t="s">
        <v>2248</v>
      </c>
      <c r="B281" s="5217" t="s">
        <v>16</v>
      </c>
      <c r="C281" s="5217" t="s">
        <v>2694</v>
      </c>
      <c r="D281" s="5217" t="s">
        <v>2695</v>
      </c>
      <c r="E281" s="5217" t="s">
        <v>2696</v>
      </c>
      <c r="F281" s="5217" t="s">
        <v>2506</v>
      </c>
      <c r="G281" s="5217" t="s">
        <v>2697</v>
      </c>
      <c r="H281" s="5217" t="s">
        <v>22</v>
      </c>
      <c r="I281" s="5217" t="s">
        <v>909</v>
      </c>
    </row>
    <row customHeight="1" ht="11.25">
      <c r="A282" s="5217" t="s">
        <v>2248</v>
      </c>
      <c r="B282" s="5217" t="s">
        <v>16</v>
      </c>
      <c r="C282" s="5217" t="s">
        <v>2698</v>
      </c>
      <c r="D282" s="5217" t="s">
        <v>2699</v>
      </c>
      <c r="E282" s="5217" t="s">
        <v>2700</v>
      </c>
      <c r="F282" s="5217" t="s">
        <v>2510</v>
      </c>
      <c r="G282" s="5217" t="s">
        <v>2701</v>
      </c>
      <c r="H282" s="5217" t="s">
        <v>22</v>
      </c>
      <c r="I282" s="5217" t="s">
        <v>909</v>
      </c>
    </row>
    <row customHeight="1" ht="11.25">
      <c r="A283" s="5217" t="s">
        <v>2248</v>
      </c>
      <c r="B283" s="5217" t="s">
        <v>16</v>
      </c>
      <c r="C283" s="5217" t="s">
        <v>2341</v>
      </c>
      <c r="D283" s="5217" t="s">
        <v>2342</v>
      </c>
      <c r="E283" s="5217" t="s">
        <v>2343</v>
      </c>
      <c r="F283" s="5217" t="s">
        <v>51</v>
      </c>
      <c r="G283" s="5217" t="s">
        <v>22</v>
      </c>
      <c r="H283" s="5217" t="s">
        <v>22</v>
      </c>
      <c r="I283" s="5217" t="s">
        <v>909</v>
      </c>
    </row>
    <row customHeight="1" ht="11.25">
      <c r="A284" s="5217" t="s">
        <v>2248</v>
      </c>
      <c r="B284" s="5217" t="s">
        <v>16</v>
      </c>
      <c r="C284" s="5217" t="s">
        <v>2702</v>
      </c>
      <c r="D284" s="5217" t="s">
        <v>2703</v>
      </c>
      <c r="E284" s="5217" t="s">
        <v>2704</v>
      </c>
      <c r="F284" s="5217" t="s">
        <v>2353</v>
      </c>
      <c r="G284" s="5217" t="s">
        <v>22</v>
      </c>
      <c r="H284" s="5217" t="s">
        <v>22</v>
      </c>
      <c r="I284" s="5217" t="s">
        <v>909</v>
      </c>
    </row>
    <row customHeight="1" ht="11.25">
      <c r="A285" s="5217" t="s">
        <v>2248</v>
      </c>
      <c r="B285" s="5217" t="s">
        <v>16</v>
      </c>
      <c r="C285" s="5217" t="s">
        <v>2705</v>
      </c>
      <c r="D285" s="5217" t="s">
        <v>2706</v>
      </c>
      <c r="E285" s="5217" t="s">
        <v>2707</v>
      </c>
      <c r="F285" s="5217" t="s">
        <v>2445</v>
      </c>
      <c r="G285" s="5217" t="s">
        <v>2708</v>
      </c>
      <c r="H285" s="5217" t="s">
        <v>22</v>
      </c>
      <c r="I285" s="5217" t="s">
        <v>909</v>
      </c>
    </row>
    <row customHeight="1" ht="11.25">
      <c r="A286" s="5217" t="s">
        <v>2248</v>
      </c>
      <c r="B286" s="5217" t="s">
        <v>16</v>
      </c>
      <c r="C286" s="5217" t="s">
        <v>2709</v>
      </c>
      <c r="D286" s="5217" t="s">
        <v>2710</v>
      </c>
      <c r="E286" s="5217" t="s">
        <v>2711</v>
      </c>
      <c r="F286" s="5217" t="s">
        <v>51</v>
      </c>
      <c r="G286" s="5217" t="s">
        <v>2712</v>
      </c>
      <c r="H286" s="5217" t="s">
        <v>22</v>
      </c>
      <c r="I286" s="5217" t="s">
        <v>909</v>
      </c>
    </row>
    <row customHeight="1" ht="11.25">
      <c r="A287" s="5217" t="s">
        <v>2248</v>
      </c>
      <c r="B287" s="5217" t="s">
        <v>16</v>
      </c>
      <c r="C287" s="5217" t="s">
        <v>2713</v>
      </c>
      <c r="D287" s="5217" t="s">
        <v>2714</v>
      </c>
      <c r="E287" s="5217" t="s">
        <v>2715</v>
      </c>
      <c r="F287" s="5217" t="s">
        <v>2261</v>
      </c>
      <c r="G287" s="5217" t="s">
        <v>22</v>
      </c>
      <c r="H287" s="5217" t="s">
        <v>22</v>
      </c>
      <c r="I287" s="5217" t="s">
        <v>909</v>
      </c>
    </row>
    <row customHeight="1" ht="11.25">
      <c r="A288" s="5217" t="s">
        <v>2248</v>
      </c>
      <c r="B288" s="5217" t="s">
        <v>16</v>
      </c>
      <c r="C288" s="5217" t="s">
        <v>2716</v>
      </c>
      <c r="D288" s="5217" t="s">
        <v>2717</v>
      </c>
      <c r="E288" s="5217" t="s">
        <v>2718</v>
      </c>
      <c r="F288" s="5217" t="s">
        <v>51</v>
      </c>
      <c r="G288" s="5217" t="s">
        <v>22</v>
      </c>
      <c r="H288" s="5217" t="s">
        <v>22</v>
      </c>
      <c r="I288" s="5217" t="s">
        <v>909</v>
      </c>
    </row>
    <row customHeight="1" ht="11.25">
      <c r="A289" s="5217" t="s">
        <v>2248</v>
      </c>
      <c r="B289" s="5217" t="s">
        <v>16</v>
      </c>
      <c r="C289" s="5217" t="s">
        <v>2344</v>
      </c>
      <c r="D289" s="5217" t="s">
        <v>2345</v>
      </c>
      <c r="E289" s="5217" t="s">
        <v>2346</v>
      </c>
      <c r="F289" s="5217" t="s">
        <v>2328</v>
      </c>
      <c r="G289" s="5217" t="s">
        <v>22</v>
      </c>
      <c r="H289" s="5217" t="s">
        <v>22</v>
      </c>
      <c r="I289" s="5217" t="s">
        <v>909</v>
      </c>
    </row>
    <row customHeight="1" ht="11.25">
      <c r="A290" s="5217" t="s">
        <v>2248</v>
      </c>
      <c r="B290" s="5217" t="s">
        <v>16</v>
      </c>
      <c r="C290" s="5217" t="s">
        <v>2719</v>
      </c>
      <c r="D290" s="5217" t="s">
        <v>2720</v>
      </c>
      <c r="E290" s="5217" t="s">
        <v>2721</v>
      </c>
      <c r="F290" s="5217" t="s">
        <v>2290</v>
      </c>
      <c r="G290" s="5217" t="s">
        <v>22</v>
      </c>
      <c r="H290" s="5217" t="s">
        <v>22</v>
      </c>
      <c r="I290" s="5217" t="s">
        <v>909</v>
      </c>
    </row>
    <row customHeight="1" ht="11.25">
      <c r="A291" s="5217" t="s">
        <v>2248</v>
      </c>
      <c r="B291" s="5217" t="s">
        <v>16</v>
      </c>
      <c r="C291" s="5217" t="s">
        <v>2722</v>
      </c>
      <c r="D291" s="5217" t="s">
        <v>2723</v>
      </c>
      <c r="E291" s="5217" t="s">
        <v>2724</v>
      </c>
      <c r="F291" s="5217" t="s">
        <v>2340</v>
      </c>
      <c r="G291" s="5217" t="s">
        <v>22</v>
      </c>
      <c r="H291" s="5217" t="s">
        <v>22</v>
      </c>
      <c r="I291" s="5217" t="s">
        <v>909</v>
      </c>
    </row>
    <row customHeight="1" ht="11.25">
      <c r="A292" s="5217" t="s">
        <v>2248</v>
      </c>
      <c r="B292" s="5217" t="s">
        <v>16</v>
      </c>
      <c r="C292" s="5217" t="s">
        <v>2347</v>
      </c>
      <c r="D292" s="5217" t="s">
        <v>2348</v>
      </c>
      <c r="E292" s="5217" t="s">
        <v>2349</v>
      </c>
      <c r="F292" s="5217" t="s">
        <v>2340</v>
      </c>
      <c r="G292" s="5217" t="s">
        <v>22</v>
      </c>
      <c r="H292" s="5217" t="s">
        <v>22</v>
      </c>
      <c r="I292" s="5217" t="s">
        <v>909</v>
      </c>
    </row>
    <row customHeight="1" ht="11.25">
      <c r="A293" s="5217" t="s">
        <v>2248</v>
      </c>
      <c r="B293" s="5217" t="s">
        <v>16</v>
      </c>
      <c r="C293" s="5217" t="s">
        <v>2360</v>
      </c>
      <c r="D293" s="5217" t="s">
        <v>2361</v>
      </c>
      <c r="E293" s="5217" t="s">
        <v>2362</v>
      </c>
      <c r="F293" s="5217" t="s">
        <v>2353</v>
      </c>
      <c r="G293" s="5217" t="s">
        <v>2363</v>
      </c>
      <c r="H293" s="5217" t="s">
        <v>22</v>
      </c>
      <c r="I293" s="5217" t="s">
        <v>909</v>
      </c>
    </row>
    <row customHeight="1" ht="11.25">
      <c r="A294" s="5217" t="s">
        <v>2248</v>
      </c>
      <c r="B294" s="5217" t="s">
        <v>16</v>
      </c>
      <c r="C294" s="5217" t="s">
        <v>2736</v>
      </c>
      <c r="D294" s="5217" t="s">
        <v>2737</v>
      </c>
      <c r="E294" s="5217" t="s">
        <v>2738</v>
      </c>
      <c r="F294" s="5217" t="s">
        <v>2370</v>
      </c>
      <c r="G294" s="5217" t="s">
        <v>22</v>
      </c>
      <c r="H294" s="5217" t="s">
        <v>22</v>
      </c>
      <c r="I294" s="5217" t="s">
        <v>909</v>
      </c>
    </row>
    <row customHeight="1" ht="11.25">
      <c r="A295" s="5217" t="s">
        <v>2248</v>
      </c>
      <c r="B295" s="5217" t="s">
        <v>16</v>
      </c>
      <c r="C295" s="5217" t="s">
        <v>2364</v>
      </c>
      <c r="D295" s="5217" t="s">
        <v>2365</v>
      </c>
      <c r="E295" s="5217" t="s">
        <v>2366</v>
      </c>
      <c r="F295" s="5217" t="s">
        <v>2256</v>
      </c>
      <c r="G295" s="5217" t="s">
        <v>22</v>
      </c>
      <c r="H295" s="5217" t="s">
        <v>22</v>
      </c>
      <c r="I295" s="5217" t="s">
        <v>909</v>
      </c>
    </row>
    <row customHeight="1" ht="11.25">
      <c r="A296" s="5217" t="s">
        <v>2248</v>
      </c>
      <c r="B296" s="5217" t="s">
        <v>16</v>
      </c>
      <c r="C296" s="5217" t="s">
        <v>2746</v>
      </c>
      <c r="D296" s="5217" t="s">
        <v>2747</v>
      </c>
      <c r="E296" s="5217" t="s">
        <v>2748</v>
      </c>
      <c r="F296" s="5217" t="s">
        <v>2482</v>
      </c>
      <c r="G296" s="5217" t="s">
        <v>22</v>
      </c>
      <c r="H296" s="5217" t="s">
        <v>22</v>
      </c>
      <c r="I296" s="5217" t="s">
        <v>909</v>
      </c>
    </row>
    <row customHeight="1" ht="11.25">
      <c r="A297" s="5217" t="s">
        <v>2248</v>
      </c>
      <c r="B297" s="5217" t="s">
        <v>16</v>
      </c>
      <c r="C297" s="5217" t="s">
        <v>2758</v>
      </c>
      <c r="D297" s="5217" t="s">
        <v>2759</v>
      </c>
      <c r="E297" s="5217" t="s">
        <v>2760</v>
      </c>
      <c r="F297" s="5217" t="s">
        <v>2370</v>
      </c>
      <c r="G297" s="5217" t="s">
        <v>22</v>
      </c>
      <c r="H297" s="5217" t="s">
        <v>22</v>
      </c>
      <c r="I297" s="5217" t="s">
        <v>909</v>
      </c>
    </row>
    <row customHeight="1" ht="11.25">
      <c r="A298" s="5217" t="s">
        <v>2248</v>
      </c>
      <c r="B298" s="5217" t="s">
        <v>16</v>
      </c>
      <c r="C298" s="5217" t="s">
        <v>2761</v>
      </c>
      <c r="D298" s="5217" t="s">
        <v>2762</v>
      </c>
      <c r="E298" s="5217" t="s">
        <v>2763</v>
      </c>
      <c r="F298" s="5217" t="s">
        <v>2358</v>
      </c>
      <c r="G298" s="5217" t="s">
        <v>2764</v>
      </c>
      <c r="H298" s="5217" t="s">
        <v>22</v>
      </c>
      <c r="I298" s="5217" t="s">
        <v>909</v>
      </c>
    </row>
    <row customHeight="1" ht="11.25">
      <c r="A299" s="5217" t="s">
        <v>2248</v>
      </c>
      <c r="B299" s="5217" t="s">
        <v>16</v>
      </c>
      <c r="C299" s="5217" t="s">
        <v>2765</v>
      </c>
      <c r="D299" s="5217" t="s">
        <v>2396</v>
      </c>
      <c r="E299" s="5217" t="s">
        <v>2397</v>
      </c>
      <c r="F299" s="5217" t="s">
        <v>2340</v>
      </c>
      <c r="G299" s="5217" t="s">
        <v>22</v>
      </c>
      <c r="H299" s="5217" t="s">
        <v>22</v>
      </c>
      <c r="I299" s="5217" t="s">
        <v>909</v>
      </c>
    </row>
    <row customHeight="1" ht="11.25">
      <c r="A300" s="5217" t="s">
        <v>2248</v>
      </c>
      <c r="B300" s="5217" t="s">
        <v>16</v>
      </c>
      <c r="C300" s="5217" t="s">
        <v>2395</v>
      </c>
      <c r="D300" s="5217" t="s">
        <v>2396</v>
      </c>
      <c r="E300" s="5217" t="s">
        <v>2397</v>
      </c>
      <c r="F300" s="5217" t="s">
        <v>2398</v>
      </c>
      <c r="G300" s="5217" t="s">
        <v>22</v>
      </c>
      <c r="H300" s="5217" t="s">
        <v>22</v>
      </c>
      <c r="I300" s="5217" t="s">
        <v>909</v>
      </c>
    </row>
    <row customHeight="1" ht="11.25">
      <c r="A301" s="5217" t="s">
        <v>2248</v>
      </c>
      <c r="B301" s="5217" t="s">
        <v>16</v>
      </c>
      <c r="C301" s="5217" t="s">
        <v>2766</v>
      </c>
      <c r="D301" s="5217" t="s">
        <v>2767</v>
      </c>
      <c r="E301" s="5217" t="s">
        <v>2768</v>
      </c>
      <c r="F301" s="5217" t="s">
        <v>2441</v>
      </c>
      <c r="G301" s="5217" t="s">
        <v>22</v>
      </c>
      <c r="H301" s="5217" t="s">
        <v>22</v>
      </c>
      <c r="I301" s="5217" t="s">
        <v>909</v>
      </c>
    </row>
    <row customHeight="1" ht="11.25">
      <c r="A302" s="5217" t="s">
        <v>2248</v>
      </c>
      <c r="B302" s="5217" t="s">
        <v>16</v>
      </c>
      <c r="C302" s="5217" t="s">
        <v>2769</v>
      </c>
      <c r="D302" s="5217" t="s">
        <v>2770</v>
      </c>
      <c r="E302" s="5217" t="s">
        <v>2771</v>
      </c>
      <c r="F302" s="5217" t="s">
        <v>2290</v>
      </c>
      <c r="G302" s="5217" t="s">
        <v>22</v>
      </c>
      <c r="H302" s="5217" t="s">
        <v>22</v>
      </c>
      <c r="I302" s="5217" t="s">
        <v>909</v>
      </c>
    </row>
    <row customHeight="1" ht="11.25">
      <c r="A303" s="5217" t="s">
        <v>2248</v>
      </c>
      <c r="B303" s="5217" t="s">
        <v>16</v>
      </c>
      <c r="C303" s="5217" t="s">
        <v>2772</v>
      </c>
      <c r="D303" s="5217" t="s">
        <v>2773</v>
      </c>
      <c r="E303" s="5217" t="s">
        <v>2774</v>
      </c>
      <c r="F303" s="5217" t="s">
        <v>51</v>
      </c>
      <c r="G303" s="5217" t="s">
        <v>22</v>
      </c>
      <c r="H303" s="5217" t="s">
        <v>22</v>
      </c>
      <c r="I303" s="5217" t="s">
        <v>909</v>
      </c>
    </row>
    <row customHeight="1" ht="11.25">
      <c r="A304" s="5217" t="s">
        <v>2248</v>
      </c>
      <c r="B304" s="5217" t="s">
        <v>16</v>
      </c>
      <c r="C304" s="5217" t="s">
        <v>2775</v>
      </c>
      <c r="D304" s="5217" t="s">
        <v>2776</v>
      </c>
      <c r="E304" s="5217" t="s">
        <v>2777</v>
      </c>
      <c r="F304" s="5217" t="s">
        <v>2680</v>
      </c>
      <c r="G304" s="5217" t="s">
        <v>22</v>
      </c>
      <c r="H304" s="5217" t="s">
        <v>22</v>
      </c>
      <c r="I304" s="5217" t="s">
        <v>909</v>
      </c>
    </row>
    <row customHeight="1" ht="11.25">
      <c r="A305" s="5217" t="s">
        <v>2248</v>
      </c>
      <c r="B305" s="5217" t="s">
        <v>16</v>
      </c>
      <c r="C305" s="5217" t="s">
        <v>2778</v>
      </c>
      <c r="D305" s="5217" t="s">
        <v>2779</v>
      </c>
      <c r="E305" s="5217" t="s">
        <v>2780</v>
      </c>
      <c r="F305" s="5217" t="s">
        <v>2423</v>
      </c>
      <c r="G305" s="5217" t="s">
        <v>22</v>
      </c>
      <c r="H305" s="5217" t="s">
        <v>22</v>
      </c>
      <c r="I305" s="5217" t="s">
        <v>909</v>
      </c>
    </row>
    <row customHeight="1" ht="11.25">
      <c r="A306" s="5217" t="s">
        <v>2248</v>
      </c>
      <c r="B306" s="5217" t="s">
        <v>16</v>
      </c>
      <c r="C306" s="5217" t="s">
        <v>2402</v>
      </c>
      <c r="D306" s="5217" t="s">
        <v>2403</v>
      </c>
      <c r="E306" s="5217" t="s">
        <v>2404</v>
      </c>
      <c r="F306" s="5217" t="s">
        <v>2405</v>
      </c>
      <c r="G306" s="5217" t="s">
        <v>22</v>
      </c>
      <c r="H306" s="5217" t="s">
        <v>22</v>
      </c>
      <c r="I306" s="5217" t="s">
        <v>909</v>
      </c>
    </row>
    <row customHeight="1" ht="11.25">
      <c r="A307" s="5217" t="s">
        <v>2248</v>
      </c>
      <c r="B307" s="5217" t="s">
        <v>16</v>
      </c>
      <c r="C307" s="5217" t="s">
        <v>2781</v>
      </c>
      <c r="D307" s="5217" t="s">
        <v>2782</v>
      </c>
      <c r="E307" s="5217" t="s">
        <v>2783</v>
      </c>
      <c r="F307" s="5217" t="s">
        <v>2405</v>
      </c>
      <c r="G307" s="5217" t="s">
        <v>22</v>
      </c>
      <c r="H307" s="5217" t="s">
        <v>22</v>
      </c>
      <c r="I307" s="5217" t="s">
        <v>909</v>
      </c>
    </row>
    <row customHeight="1" ht="11.25">
      <c r="A308" s="5217" t="s">
        <v>2248</v>
      </c>
      <c r="B308" s="5217" t="s">
        <v>16</v>
      </c>
      <c r="C308" s="5217" t="s">
        <v>2784</v>
      </c>
      <c r="D308" s="5217" t="s">
        <v>2785</v>
      </c>
      <c r="E308" s="5217" t="s">
        <v>2786</v>
      </c>
      <c r="F308" s="5217" t="s">
        <v>2510</v>
      </c>
      <c r="G308" s="5217" t="s">
        <v>22</v>
      </c>
      <c r="H308" s="5217" t="s">
        <v>22</v>
      </c>
      <c r="I308" s="5217" t="s">
        <v>909</v>
      </c>
    </row>
    <row customHeight="1" ht="11.25">
      <c r="A309" s="5217" t="s">
        <v>2248</v>
      </c>
      <c r="B309" s="5217" t="s">
        <v>16</v>
      </c>
      <c r="C309" s="5217" t="s">
        <v>2794</v>
      </c>
      <c r="D309" s="5217" t="s">
        <v>2795</v>
      </c>
      <c r="E309" s="5217" t="s">
        <v>2796</v>
      </c>
      <c r="F309" s="5217" t="s">
        <v>2797</v>
      </c>
      <c r="G309" s="5217" t="s">
        <v>22</v>
      </c>
      <c r="H309" s="5217" t="s">
        <v>22</v>
      </c>
      <c r="I309" s="5217" t="s">
        <v>909</v>
      </c>
    </row>
    <row customHeight="1" ht="11.25">
      <c r="A310" s="5217" t="s">
        <v>2248</v>
      </c>
      <c r="B310" s="5217" t="s">
        <v>16</v>
      </c>
      <c r="C310" s="5217" t="s">
        <v>2424</v>
      </c>
      <c r="D310" s="5217" t="s">
        <v>2425</v>
      </c>
      <c r="E310" s="5217" t="s">
        <v>2426</v>
      </c>
      <c r="F310" s="5217" t="s">
        <v>2340</v>
      </c>
      <c r="G310" s="5217" t="s">
        <v>22</v>
      </c>
      <c r="H310" s="5217" t="s">
        <v>22</v>
      </c>
      <c r="I310" s="5217" t="s">
        <v>909</v>
      </c>
    </row>
    <row customHeight="1" ht="11.25">
      <c r="A311" s="5217" t="s">
        <v>2248</v>
      </c>
      <c r="B311" s="5217" t="s">
        <v>16</v>
      </c>
      <c r="C311" s="5217" t="s">
        <v>2427</v>
      </c>
      <c r="D311" s="5217" t="s">
        <v>2428</v>
      </c>
      <c r="E311" s="5217" t="s">
        <v>2429</v>
      </c>
      <c r="F311" s="5217" t="s">
        <v>2430</v>
      </c>
      <c r="G311" s="5217" t="s">
        <v>2431</v>
      </c>
      <c r="H311" s="5217" t="s">
        <v>22</v>
      </c>
      <c r="I311" s="5217" t="s">
        <v>909</v>
      </c>
    </row>
    <row customHeight="1" ht="11.25">
      <c r="A312" s="5217" t="s">
        <v>2248</v>
      </c>
      <c r="B312" s="5217" t="s">
        <v>16</v>
      </c>
      <c r="C312" s="5217" t="s">
        <v>2432</v>
      </c>
      <c r="D312" s="5217" t="s">
        <v>2433</v>
      </c>
      <c r="E312" s="5217" t="s">
        <v>2434</v>
      </c>
      <c r="F312" s="5217" t="s">
        <v>2261</v>
      </c>
      <c r="G312" s="5217" t="s">
        <v>22</v>
      </c>
      <c r="H312" s="5217" t="s">
        <v>22</v>
      </c>
      <c r="I312" s="5217" t="s">
        <v>909</v>
      </c>
    </row>
    <row customHeight="1" ht="11.25">
      <c r="A313" s="5217" t="s">
        <v>2248</v>
      </c>
      <c r="B313" s="5217" t="s">
        <v>16</v>
      </c>
      <c r="C313" s="5217" t="s">
        <v>2866</v>
      </c>
      <c r="D313" s="5217" t="s">
        <v>2867</v>
      </c>
      <c r="E313" s="5217" t="s">
        <v>2868</v>
      </c>
      <c r="F313" s="5217" t="s">
        <v>2261</v>
      </c>
      <c r="G313" s="5217" t="s">
        <v>22</v>
      </c>
      <c r="H313" s="5217" t="s">
        <v>22</v>
      </c>
      <c r="I313" s="5217" t="s">
        <v>909</v>
      </c>
    </row>
    <row customHeight="1" ht="11.25">
      <c r="A314" s="5217" t="s">
        <v>2248</v>
      </c>
      <c r="B314" s="5217" t="s">
        <v>16</v>
      </c>
      <c r="C314" s="5217" t="s">
        <v>2869</v>
      </c>
      <c r="D314" s="5217" t="s">
        <v>2870</v>
      </c>
      <c r="E314" s="5217" t="s">
        <v>2871</v>
      </c>
      <c r="F314" s="5217" t="s">
        <v>2872</v>
      </c>
      <c r="G314" s="5217" t="s">
        <v>22</v>
      </c>
      <c r="H314" s="5217" t="s">
        <v>22</v>
      </c>
      <c r="I314" s="5217" t="s">
        <v>909</v>
      </c>
    </row>
    <row customHeight="1" ht="11.25">
      <c r="A315" s="5217" t="s">
        <v>2248</v>
      </c>
      <c r="B315" s="5217" t="s">
        <v>16</v>
      </c>
      <c r="C315" s="5217" t="s">
        <v>2451</v>
      </c>
      <c r="D315" s="5217" t="s">
        <v>2452</v>
      </c>
      <c r="E315" s="5217" t="s">
        <v>2453</v>
      </c>
      <c r="F315" s="5217" t="s">
        <v>2256</v>
      </c>
      <c r="G315" s="5217" t="s">
        <v>22</v>
      </c>
      <c r="H315" s="5217" t="s">
        <v>22</v>
      </c>
      <c r="I315" s="5217" t="s">
        <v>909</v>
      </c>
    </row>
    <row customHeight="1" ht="11.25">
      <c r="A316" s="5217" t="s">
        <v>2248</v>
      </c>
      <c r="B316" s="5217" t="s">
        <v>16</v>
      </c>
      <c r="C316" s="5217" t="s">
        <v>2454</v>
      </c>
      <c r="D316" s="5217" t="s">
        <v>2455</v>
      </c>
      <c r="E316" s="5217" t="s">
        <v>2456</v>
      </c>
      <c r="F316" s="5217" t="s">
        <v>2256</v>
      </c>
      <c r="G316" s="5217" t="s">
        <v>2457</v>
      </c>
      <c r="H316" s="5217" t="s">
        <v>22</v>
      </c>
      <c r="I316" s="5217" t="s">
        <v>909</v>
      </c>
    </row>
    <row customHeight="1" ht="11.25">
      <c r="A317" s="5217" t="s">
        <v>2248</v>
      </c>
      <c r="B317" s="5217" t="s">
        <v>16</v>
      </c>
      <c r="C317" s="5217" t="s">
        <v>2458</v>
      </c>
      <c r="D317" s="5217" t="s">
        <v>2459</v>
      </c>
      <c r="E317" s="5217" t="s">
        <v>2460</v>
      </c>
      <c r="F317" s="5217" t="s">
        <v>2461</v>
      </c>
      <c r="G317" s="5217" t="s">
        <v>22</v>
      </c>
      <c r="H317" s="5217" t="s">
        <v>22</v>
      </c>
      <c r="I317" s="5217" t="s">
        <v>909</v>
      </c>
    </row>
    <row customHeight="1" ht="11.25">
      <c r="A318" s="5217" t="s">
        <v>2248</v>
      </c>
      <c r="B318" s="5217" t="s">
        <v>16</v>
      </c>
      <c r="C318" s="5217" t="s">
        <v>2466</v>
      </c>
      <c r="D318" s="5217" t="s">
        <v>2467</v>
      </c>
      <c r="E318" s="5217" t="s">
        <v>2468</v>
      </c>
      <c r="F318" s="5217" t="s">
        <v>2323</v>
      </c>
      <c r="G318" s="5217" t="s">
        <v>22</v>
      </c>
      <c r="H318" s="5217" t="s">
        <v>22</v>
      </c>
      <c r="I318" s="5217" t="s">
        <v>909</v>
      </c>
    </row>
    <row customHeight="1" ht="11.25">
      <c r="A319" s="5217" t="s">
        <v>2248</v>
      </c>
      <c r="B319" s="5217" t="s">
        <v>16</v>
      </c>
      <c r="C319" s="5217" t="s">
        <v>2472</v>
      </c>
      <c r="D319" s="5217" t="s">
        <v>2473</v>
      </c>
      <c r="E319" s="5217" t="s">
        <v>2474</v>
      </c>
      <c r="F319" s="5217" t="s">
        <v>2252</v>
      </c>
      <c r="G319" s="5217" t="s">
        <v>22</v>
      </c>
      <c r="H319" s="5217" t="s">
        <v>22</v>
      </c>
      <c r="I319" s="5217" t="s">
        <v>909</v>
      </c>
    </row>
    <row customHeight="1" ht="11.25">
      <c r="A320" s="5217" t="s">
        <v>2248</v>
      </c>
      <c r="B320" s="5217" t="s">
        <v>16</v>
      </c>
      <c r="C320" s="5217" t="s">
        <v>2807</v>
      </c>
      <c r="D320" s="5217" t="s">
        <v>2808</v>
      </c>
      <c r="E320" s="5217" t="s">
        <v>2809</v>
      </c>
      <c r="F320" s="5217" t="s">
        <v>2571</v>
      </c>
      <c r="G320" s="5217" t="s">
        <v>22</v>
      </c>
      <c r="H320" s="5217" t="s">
        <v>22</v>
      </c>
      <c r="I320" s="5217" t="s">
        <v>909</v>
      </c>
    </row>
    <row customHeight="1" ht="11.25">
      <c r="A321" s="5217" t="s">
        <v>2248</v>
      </c>
      <c r="B321" s="5217" t="s">
        <v>16</v>
      </c>
      <c r="C321" s="5217" t="s">
        <v>2810</v>
      </c>
      <c r="D321" s="5217" t="s">
        <v>2811</v>
      </c>
      <c r="E321" s="5217" t="s">
        <v>2812</v>
      </c>
      <c r="F321" s="5217" t="s">
        <v>2461</v>
      </c>
      <c r="G321" s="5217" t="s">
        <v>2813</v>
      </c>
      <c r="H321" s="5217" t="s">
        <v>22</v>
      </c>
      <c r="I321" s="5217" t="s">
        <v>909</v>
      </c>
    </row>
    <row customHeight="1" ht="11.25">
      <c r="A322" s="5217" t="s">
        <v>2248</v>
      </c>
      <c r="B322" s="5217" t="s">
        <v>16</v>
      </c>
      <c r="C322" s="5217" t="s">
        <v>2475</v>
      </c>
      <c r="D322" s="5217" t="s">
        <v>2476</v>
      </c>
      <c r="E322" s="5217" t="s">
        <v>2477</v>
      </c>
      <c r="F322" s="5217" t="s">
        <v>2478</v>
      </c>
      <c r="G322" s="5217" t="s">
        <v>22</v>
      </c>
      <c r="H322" s="5217" t="s">
        <v>22</v>
      </c>
      <c r="I322" s="5217" t="s">
        <v>909</v>
      </c>
    </row>
    <row customHeight="1" ht="11.25">
      <c r="A323" s="5217" t="s">
        <v>2248</v>
      </c>
      <c r="B323" s="5217" t="s">
        <v>16</v>
      </c>
      <c r="C323" s="5217" t="s">
        <v>2818</v>
      </c>
      <c r="D323" s="5217" t="s">
        <v>2819</v>
      </c>
      <c r="E323" s="5217" t="s">
        <v>2820</v>
      </c>
      <c r="F323" s="5217" t="s">
        <v>2482</v>
      </c>
      <c r="G323" s="5217" t="s">
        <v>22</v>
      </c>
      <c r="H323" s="5217" t="s">
        <v>22</v>
      </c>
      <c r="I323" s="5217" t="s">
        <v>909</v>
      </c>
    </row>
    <row customHeight="1" ht="11.25">
      <c r="A324" s="5217" t="s">
        <v>2248</v>
      </c>
      <c r="B324" s="5217" t="s">
        <v>16</v>
      </c>
      <c r="C324" s="5217" t="s">
        <v>2821</v>
      </c>
      <c r="D324" s="5217" t="s">
        <v>2822</v>
      </c>
      <c r="E324" s="5217" t="s">
        <v>2823</v>
      </c>
      <c r="F324" s="5217" t="s">
        <v>2353</v>
      </c>
      <c r="G324" s="5217" t="s">
        <v>22</v>
      </c>
      <c r="H324" s="5217" t="s">
        <v>22</v>
      </c>
      <c r="I324" s="5217" t="s">
        <v>909</v>
      </c>
    </row>
    <row customHeight="1" ht="11.25">
      <c r="A325" s="5217" t="s">
        <v>2248</v>
      </c>
      <c r="B325" s="5217" t="s">
        <v>16</v>
      </c>
      <c r="C325" s="5217" t="s">
        <v>2497</v>
      </c>
      <c r="D325" s="5217" t="s">
        <v>2498</v>
      </c>
      <c r="E325" s="5217" t="s">
        <v>2499</v>
      </c>
      <c r="F325" s="5217" t="s">
        <v>2461</v>
      </c>
      <c r="G325" s="5217" t="s">
        <v>22</v>
      </c>
      <c r="H325" s="5217" t="s">
        <v>22</v>
      </c>
      <c r="I325" s="5217" t="s">
        <v>909</v>
      </c>
    </row>
    <row customHeight="1" ht="11.25">
      <c r="A326" s="5217" t="s">
        <v>2248</v>
      </c>
      <c r="B326" s="5217" t="s">
        <v>16</v>
      </c>
      <c r="C326" s="5217" t="s">
        <v>2503</v>
      </c>
      <c r="D326" s="5217" t="s">
        <v>2504</v>
      </c>
      <c r="E326" s="5217" t="s">
        <v>2505</v>
      </c>
      <c r="F326" s="5217" t="s">
        <v>2506</v>
      </c>
      <c r="G326" s="5217" t="s">
        <v>22</v>
      </c>
      <c r="H326" s="5217" t="s">
        <v>22</v>
      </c>
      <c r="I326" s="5217" t="s">
        <v>909</v>
      </c>
    </row>
    <row customHeight="1" ht="11.25">
      <c r="A327" s="5217" t="s">
        <v>2248</v>
      </c>
      <c r="B327" s="5217" t="s">
        <v>16</v>
      </c>
      <c r="C327" s="5217" t="s">
        <v>2824</v>
      </c>
      <c r="D327" s="5217" t="s">
        <v>2825</v>
      </c>
      <c r="E327" s="5217" t="s">
        <v>2826</v>
      </c>
      <c r="F327" s="5217" t="s">
        <v>2506</v>
      </c>
      <c r="G327" s="5217" t="s">
        <v>22</v>
      </c>
      <c r="H327" s="5217" t="s">
        <v>22</v>
      </c>
      <c r="I327" s="5217" t="s">
        <v>909</v>
      </c>
    </row>
    <row customHeight="1" ht="11.25">
      <c r="A328" s="5217" t="s">
        <v>2248</v>
      </c>
      <c r="B328" s="5217" t="s">
        <v>16</v>
      </c>
      <c r="C328" s="5217" t="s">
        <v>2511</v>
      </c>
      <c r="D328" s="5217" t="s">
        <v>2512</v>
      </c>
      <c r="E328" s="5217" t="s">
        <v>2513</v>
      </c>
      <c r="F328" s="5217" t="s">
        <v>2514</v>
      </c>
      <c r="G328" s="5217" t="s">
        <v>2515</v>
      </c>
      <c r="H328" s="5217" t="s">
        <v>22</v>
      </c>
      <c r="I328" s="5217" t="s">
        <v>909</v>
      </c>
    </row>
    <row customHeight="1" ht="11.25">
      <c r="A329" s="5217" t="s">
        <v>2248</v>
      </c>
      <c r="B329" s="5217" t="s">
        <v>16</v>
      </c>
      <c r="C329" s="5217" t="s">
        <v>2519</v>
      </c>
      <c r="D329" s="5217" t="s">
        <v>2520</v>
      </c>
      <c r="E329" s="5217" t="s">
        <v>2280</v>
      </c>
      <c r="F329" s="5217" t="s">
        <v>2340</v>
      </c>
      <c r="G329" s="5217" t="s">
        <v>22</v>
      </c>
      <c r="H329" s="5217" t="s">
        <v>22</v>
      </c>
      <c r="I329" s="5217" t="s">
        <v>909</v>
      </c>
    </row>
    <row customHeight="1" ht="11.25">
      <c r="A330" s="5217" t="s">
        <v>2248</v>
      </c>
      <c r="B330" s="5217" t="s">
        <v>16</v>
      </c>
      <c r="C330" s="5217" t="s">
        <v>2524</v>
      </c>
      <c r="D330" s="5217" t="s">
        <v>2525</v>
      </c>
      <c r="E330" s="5217" t="s">
        <v>2526</v>
      </c>
      <c r="F330" s="5217" t="s">
        <v>2445</v>
      </c>
      <c r="G330" s="5217" t="s">
        <v>22</v>
      </c>
      <c r="H330" s="5217" t="s">
        <v>22</v>
      </c>
      <c r="I330" s="5217" t="s">
        <v>909</v>
      </c>
    </row>
    <row customHeight="1" ht="11.25">
      <c r="A331" s="5217" t="s">
        <v>2248</v>
      </c>
      <c r="B331" s="5217" t="s">
        <v>16</v>
      </c>
      <c r="C331" s="5217" t="s">
        <v>2873</v>
      </c>
      <c r="D331" s="5217" t="s">
        <v>2874</v>
      </c>
      <c r="E331" s="5217" t="s">
        <v>2875</v>
      </c>
      <c r="F331" s="5217" t="s">
        <v>2876</v>
      </c>
      <c r="G331" s="5217" t="s">
        <v>22</v>
      </c>
      <c r="H331" s="5217" t="s">
        <v>22</v>
      </c>
      <c r="I331" s="5217" t="s">
        <v>909</v>
      </c>
    </row>
    <row customHeight="1" ht="11.25">
      <c r="A332" s="5217" t="s">
        <v>2248</v>
      </c>
      <c r="B332" s="5217" t="s">
        <v>16</v>
      </c>
      <c r="C332" s="5217" t="s">
        <v>2877</v>
      </c>
      <c r="D332" s="5217" t="s">
        <v>2878</v>
      </c>
      <c r="E332" s="5217" t="s">
        <v>2879</v>
      </c>
      <c r="F332" s="5217" t="s">
        <v>2290</v>
      </c>
      <c r="G332" s="5217" t="s">
        <v>22</v>
      </c>
      <c r="H332" s="5217" t="s">
        <v>22</v>
      </c>
      <c r="I332" s="5217" t="s">
        <v>909</v>
      </c>
    </row>
    <row customHeight="1" ht="11.25">
      <c r="A333" s="5217" t="s">
        <v>2248</v>
      </c>
      <c r="B333" s="5217" t="s">
        <v>16</v>
      </c>
      <c r="C333" s="5217" t="s">
        <v>2532</v>
      </c>
      <c r="D333" s="5217" t="s">
        <v>2533</v>
      </c>
      <c r="E333" s="5217" t="s">
        <v>2534</v>
      </c>
      <c r="F333" s="5217" t="s">
        <v>2535</v>
      </c>
      <c r="G333" s="5217" t="s">
        <v>22</v>
      </c>
      <c r="H333" s="5217" t="s">
        <v>22</v>
      </c>
      <c r="I333" s="5217" t="s">
        <v>909</v>
      </c>
    </row>
    <row customHeight="1" ht="11.25">
      <c r="A334" s="5217" t="s">
        <v>2248</v>
      </c>
      <c r="B334" s="5217" t="s">
        <v>16</v>
      </c>
      <c r="C334" s="5217" t="s">
        <v>2880</v>
      </c>
      <c r="D334" s="5217" t="s">
        <v>2881</v>
      </c>
      <c r="E334" s="5217" t="s">
        <v>2882</v>
      </c>
      <c r="F334" s="5217" t="s">
        <v>2261</v>
      </c>
      <c r="G334" s="5217" t="s">
        <v>22</v>
      </c>
      <c r="H334" s="5217" t="s">
        <v>22</v>
      </c>
      <c r="I334" s="5217" t="s">
        <v>1620</v>
      </c>
    </row>
    <row customHeight="1" ht="11.25">
      <c r="A335" s="5217" t="s">
        <v>2248</v>
      </c>
      <c r="B335" s="5217" t="s">
        <v>16</v>
      </c>
      <c r="C335" s="5217" t="s">
        <v>2883</v>
      </c>
      <c r="D335" s="5217" t="s">
        <v>2884</v>
      </c>
      <c r="E335" s="5217" t="s">
        <v>2885</v>
      </c>
      <c r="F335" s="5217" t="s">
        <v>578</v>
      </c>
      <c r="G335" s="5217" t="s">
        <v>22</v>
      </c>
      <c r="H335" s="5217" t="s">
        <v>22</v>
      </c>
      <c r="I335" s="5217" t="s">
        <v>1620</v>
      </c>
    </row>
    <row customHeight="1" ht="11.25">
      <c r="A336" s="5217" t="s">
        <v>2248</v>
      </c>
      <c r="B336" s="5217" t="s">
        <v>16</v>
      </c>
      <c r="C336" s="5217" t="s">
        <v>2886</v>
      </c>
      <c r="D336" s="5217" t="s">
        <v>2887</v>
      </c>
      <c r="E336" s="5217" t="s">
        <v>2888</v>
      </c>
      <c r="F336" s="5217" t="s">
        <v>578</v>
      </c>
      <c r="G336" s="5217" t="s">
        <v>22</v>
      </c>
      <c r="H336" s="5217" t="s">
        <v>22</v>
      </c>
      <c r="I336" s="5217" t="s">
        <v>1620</v>
      </c>
    </row>
    <row customHeight="1" ht="11.25">
      <c r="A337" s="5217" t="s">
        <v>2248</v>
      </c>
      <c r="B337" s="5217" t="s">
        <v>16</v>
      </c>
      <c r="C337" s="5217" t="s">
        <v>22</v>
      </c>
      <c r="D337" s="5217" t="s">
        <v>2314</v>
      </c>
      <c r="E337" s="5217" t="s">
        <v>2315</v>
      </c>
      <c r="F337" s="5217" t="s">
        <v>2261</v>
      </c>
      <c r="G337" s="5217" t="s">
        <v>22</v>
      </c>
      <c r="H337" s="5217" t="s">
        <v>22</v>
      </c>
      <c r="I337" s="5217" t="s">
        <v>1620</v>
      </c>
    </row>
    <row customHeight="1" ht="11.25">
      <c r="A338" s="5217" t="s">
        <v>2248</v>
      </c>
      <c r="B338" s="5217" t="s">
        <v>16</v>
      </c>
      <c r="C338" s="5217" t="s">
        <v>2698</v>
      </c>
      <c r="D338" s="5217" t="s">
        <v>2699</v>
      </c>
      <c r="E338" s="5217" t="s">
        <v>2700</v>
      </c>
      <c r="F338" s="5217" t="s">
        <v>2510</v>
      </c>
      <c r="G338" s="5217" t="s">
        <v>2701</v>
      </c>
      <c r="H338" s="5217" t="s">
        <v>22</v>
      </c>
      <c r="I338" s="5217" t="s">
        <v>1620</v>
      </c>
    </row>
    <row customHeight="1" ht="11.25">
      <c r="A339" s="5217" t="s">
        <v>2248</v>
      </c>
      <c r="B339" s="5217" t="s">
        <v>16</v>
      </c>
      <c r="C339" s="5217" t="s">
        <v>2889</v>
      </c>
      <c r="D339" s="5217" t="s">
        <v>2890</v>
      </c>
      <c r="E339" s="5217" t="s">
        <v>2891</v>
      </c>
      <c r="F339" s="5217" t="s">
        <v>2374</v>
      </c>
      <c r="G339" s="5217" t="s">
        <v>22</v>
      </c>
      <c r="H339" s="5217" t="s">
        <v>22</v>
      </c>
      <c r="I339" s="5217" t="s">
        <v>1620</v>
      </c>
    </row>
    <row customHeight="1" ht="11.25">
      <c r="A340" s="5217" t="s">
        <v>2248</v>
      </c>
      <c r="B340" s="5217" t="s">
        <v>16</v>
      </c>
      <c r="C340" s="5217" t="s">
        <v>2892</v>
      </c>
      <c r="D340" s="5217" t="s">
        <v>2893</v>
      </c>
      <c r="E340" s="5217" t="s">
        <v>2894</v>
      </c>
      <c r="F340" s="5217" t="s">
        <v>2370</v>
      </c>
      <c r="G340" s="5217" t="s">
        <v>22</v>
      </c>
      <c r="H340" s="5217" t="s">
        <v>22</v>
      </c>
      <c r="I340" s="5217" t="s">
        <v>1620</v>
      </c>
    </row>
    <row customHeight="1" ht="11.25">
      <c r="A341" s="5217" t="s">
        <v>2248</v>
      </c>
      <c r="B341" s="5217" t="s">
        <v>16</v>
      </c>
      <c r="C341" s="5217" t="s">
        <v>2895</v>
      </c>
      <c r="D341" s="5217" t="s">
        <v>2896</v>
      </c>
      <c r="E341" s="5217" t="s">
        <v>2897</v>
      </c>
      <c r="F341" s="5217" t="s">
        <v>2358</v>
      </c>
      <c r="G341" s="5217" t="s">
        <v>22</v>
      </c>
      <c r="H341" s="5217" t="s">
        <v>22</v>
      </c>
      <c r="I341" s="5217" t="s">
        <v>1620</v>
      </c>
    </row>
    <row customHeight="1" ht="11.25">
      <c r="A342" s="5217" t="s">
        <v>2248</v>
      </c>
      <c r="B342" s="5217" t="s">
        <v>16</v>
      </c>
      <c r="C342" s="5217" t="s">
        <v>2772</v>
      </c>
      <c r="D342" s="5217" t="s">
        <v>2773</v>
      </c>
      <c r="E342" s="5217" t="s">
        <v>2774</v>
      </c>
      <c r="F342" s="5217" t="s">
        <v>51</v>
      </c>
      <c r="G342" s="5217" t="s">
        <v>22</v>
      </c>
      <c r="H342" s="5217" t="s">
        <v>22</v>
      </c>
      <c r="I342" s="5217" t="s">
        <v>1620</v>
      </c>
    </row>
    <row customHeight="1" ht="11.25">
      <c r="A343" s="5217" t="s">
        <v>2248</v>
      </c>
      <c r="B343" s="5217" t="s">
        <v>16</v>
      </c>
      <c r="C343" s="5217" t="s">
        <v>2778</v>
      </c>
      <c r="D343" s="5217" t="s">
        <v>2779</v>
      </c>
      <c r="E343" s="5217" t="s">
        <v>2780</v>
      </c>
      <c r="F343" s="5217" t="s">
        <v>2423</v>
      </c>
      <c r="G343" s="5217" t="s">
        <v>22</v>
      </c>
      <c r="H343" s="5217" t="s">
        <v>22</v>
      </c>
      <c r="I343" s="5217" t="s">
        <v>1620</v>
      </c>
    </row>
    <row customHeight="1" ht="11.25">
      <c r="A344" s="5217" t="s">
        <v>2248</v>
      </c>
      <c r="B344" s="5217" t="s">
        <v>16</v>
      </c>
      <c r="C344" s="5217" t="s">
        <v>2791</v>
      </c>
      <c r="D344" s="5217" t="s">
        <v>2792</v>
      </c>
      <c r="E344" s="5217" t="s">
        <v>2793</v>
      </c>
      <c r="F344" s="5217" t="s">
        <v>2461</v>
      </c>
      <c r="G344" s="5217" t="s">
        <v>22</v>
      </c>
      <c r="H344" s="5217" t="s">
        <v>22</v>
      </c>
      <c r="I344" s="5217" t="s">
        <v>1620</v>
      </c>
    </row>
    <row customHeight="1" ht="11.25">
      <c r="A345" s="5217" t="s">
        <v>2248</v>
      </c>
      <c r="B345" s="5217" t="s">
        <v>16</v>
      </c>
      <c r="C345" s="5217" t="s">
        <v>2898</v>
      </c>
      <c r="D345" s="5217" t="s">
        <v>2899</v>
      </c>
      <c r="E345" s="5217" t="s">
        <v>2900</v>
      </c>
      <c r="F345" s="5217" t="s">
        <v>2261</v>
      </c>
      <c r="G345" s="5217" t="s">
        <v>22</v>
      </c>
      <c r="H345" s="5217" t="s">
        <v>22</v>
      </c>
      <c r="I345" s="5217" t="s">
        <v>1620</v>
      </c>
    </row>
    <row customHeight="1" ht="11.25">
      <c r="A346" s="5217" t="s">
        <v>2248</v>
      </c>
      <c r="B346" s="5217" t="s">
        <v>16</v>
      </c>
      <c r="C346" s="5217" t="s">
        <v>2901</v>
      </c>
      <c r="D346" s="5217" t="s">
        <v>2902</v>
      </c>
      <c r="E346" s="5217" t="s">
        <v>2903</v>
      </c>
      <c r="F346" s="5217" t="s">
        <v>2797</v>
      </c>
      <c r="G346" s="5217" t="s">
        <v>22</v>
      </c>
      <c r="H346" s="5217" t="s">
        <v>2904</v>
      </c>
      <c r="I346" s="5217" t="s">
        <v>1620</v>
      </c>
    </row>
    <row customHeight="1" ht="11.25">
      <c r="A347" s="5217" t="s">
        <v>2248</v>
      </c>
      <c r="B347" s="5217" t="s">
        <v>16</v>
      </c>
      <c r="C347" s="5217" t="s">
        <v>2466</v>
      </c>
      <c r="D347" s="5217" t="s">
        <v>2467</v>
      </c>
      <c r="E347" s="5217" t="s">
        <v>2468</v>
      </c>
      <c r="F347" s="5217" t="s">
        <v>2323</v>
      </c>
      <c r="G347" s="5217" t="s">
        <v>22</v>
      </c>
      <c r="H347" s="5217" t="s">
        <v>22</v>
      </c>
      <c r="I347" s="5217" t="s">
        <v>1620</v>
      </c>
    </row>
    <row customHeight="1" ht="11.25">
      <c r="A348" s="5217" t="s">
        <v>2248</v>
      </c>
      <c r="B348" s="5217" t="s">
        <v>16</v>
      </c>
      <c r="C348" s="5217" t="s">
        <v>2905</v>
      </c>
      <c r="D348" s="5217" t="s">
        <v>2906</v>
      </c>
      <c r="E348" s="5217" t="s">
        <v>2907</v>
      </c>
      <c r="F348" s="5217" t="s">
        <v>2340</v>
      </c>
      <c r="G348" s="5217" t="s">
        <v>22</v>
      </c>
      <c r="H348" s="5217" t="s">
        <v>22</v>
      </c>
      <c r="I348" s="5217" t="s">
        <v>1620</v>
      </c>
    </row>
    <row customHeight="1" ht="11.25">
      <c r="A349" s="5217" t="s">
        <v>2248</v>
      </c>
      <c r="B349" s="5217" t="s">
        <v>16</v>
      </c>
      <c r="C349" s="5217" t="s">
        <v>2908</v>
      </c>
      <c r="D349" s="5217" t="s">
        <v>2909</v>
      </c>
      <c r="E349" s="5217" t="s">
        <v>2910</v>
      </c>
      <c r="F349" s="5217" t="s">
        <v>2441</v>
      </c>
      <c r="G349" s="5217" t="s">
        <v>22</v>
      </c>
      <c r="H349" s="5217" t="s">
        <v>22</v>
      </c>
      <c r="I349" s="5217" t="s">
        <v>1620</v>
      </c>
    </row>
    <row customHeight="1" ht="11.25">
      <c r="A350" s="5217" t="s">
        <v>2248</v>
      </c>
      <c r="B350" s="5217" t="s">
        <v>16</v>
      </c>
      <c r="C350" s="5217" t="s">
        <v>2911</v>
      </c>
      <c r="D350" s="5217" t="s">
        <v>2912</v>
      </c>
      <c r="E350" s="5217" t="s">
        <v>2913</v>
      </c>
      <c r="F350" s="5217" t="s">
        <v>51</v>
      </c>
      <c r="G350" s="5217" t="s">
        <v>22</v>
      </c>
      <c r="H350" s="5217" t="s">
        <v>22</v>
      </c>
      <c r="I350" s="5217" t="s">
        <v>1620</v>
      </c>
    </row>
    <row customHeight="1" ht="11.25">
      <c r="A351" s="5217" t="s">
        <v>2248</v>
      </c>
      <c r="B351" s="5217" t="s">
        <v>16</v>
      </c>
      <c r="C351" s="5217" t="s">
        <v>2472</v>
      </c>
      <c r="D351" s="5217" t="s">
        <v>2473</v>
      </c>
      <c r="E351" s="5217" t="s">
        <v>2474</v>
      </c>
      <c r="F351" s="5217" t="s">
        <v>2252</v>
      </c>
      <c r="G351" s="5217" t="s">
        <v>22</v>
      </c>
      <c r="H351" s="5217" t="s">
        <v>22</v>
      </c>
      <c r="I351" s="5217" t="s">
        <v>1620</v>
      </c>
    </row>
    <row customHeight="1" ht="11.25">
      <c r="A352" s="5217" t="s">
        <v>2248</v>
      </c>
      <c r="B352" s="5217" t="s">
        <v>16</v>
      </c>
      <c r="C352" s="5217" t="s">
        <v>2814</v>
      </c>
      <c r="D352" s="5217" t="s">
        <v>2815</v>
      </c>
      <c r="E352" s="5217" t="s">
        <v>2816</v>
      </c>
      <c r="F352" s="5217" t="s">
        <v>2817</v>
      </c>
      <c r="G352" s="5217" t="s">
        <v>22</v>
      </c>
      <c r="H352" s="5217" t="s">
        <v>22</v>
      </c>
      <c r="I352" s="5217" t="s">
        <v>1620</v>
      </c>
    </row>
    <row customHeight="1" ht="11.25">
      <c r="A353" s="5217" t="s">
        <v>2248</v>
      </c>
      <c r="B353" s="5217" t="s">
        <v>16</v>
      </c>
      <c r="C353" s="5217" t="s">
        <v>2914</v>
      </c>
      <c r="D353" s="5217" t="s">
        <v>2915</v>
      </c>
      <c r="E353" s="5217" t="s">
        <v>2916</v>
      </c>
      <c r="F353" s="5217" t="s">
        <v>2261</v>
      </c>
      <c r="G353" s="5217" t="s">
        <v>2917</v>
      </c>
      <c r="H353" s="5217" t="s">
        <v>22</v>
      </c>
      <c r="I353" s="5217" t="s">
        <v>1620</v>
      </c>
    </row>
    <row customHeight="1" ht="11.25">
      <c r="A354" s="5217" t="s">
        <v>2248</v>
      </c>
      <c r="B354" s="5217" t="s">
        <v>16</v>
      </c>
      <c r="C354" s="5217" t="s">
        <v>2821</v>
      </c>
      <c r="D354" s="5217" t="s">
        <v>2822</v>
      </c>
      <c r="E354" s="5217" t="s">
        <v>2823</v>
      </c>
      <c r="F354" s="5217" t="s">
        <v>2353</v>
      </c>
      <c r="G354" s="5217" t="s">
        <v>22</v>
      </c>
      <c r="H354" s="5217" t="s">
        <v>22</v>
      </c>
      <c r="I354" s="5217" t="s">
        <v>1620</v>
      </c>
    </row>
    <row customHeight="1" ht="11.25">
      <c r="A355" s="5217" t="s">
        <v>2248</v>
      </c>
      <c r="B355" s="5217" t="s">
        <v>16</v>
      </c>
      <c r="C355" s="5217" t="s">
        <v>2918</v>
      </c>
      <c r="D355" s="5217" t="s">
        <v>2919</v>
      </c>
      <c r="E355" s="5217" t="s">
        <v>2920</v>
      </c>
      <c r="F355" s="5217" t="s">
        <v>2374</v>
      </c>
      <c r="G355" s="5217" t="s">
        <v>22</v>
      </c>
      <c r="H355" s="5217" t="s">
        <v>22</v>
      </c>
      <c r="I355" s="5217" t="s">
        <v>1620</v>
      </c>
    </row>
    <row customHeight="1" ht="11.25">
      <c r="A356" s="5217" t="s">
        <v>2248</v>
      </c>
      <c r="B356" s="5217" t="s">
        <v>16</v>
      </c>
      <c r="C356" s="5217" t="s">
        <v>2921</v>
      </c>
      <c r="D356" s="5217" t="s">
        <v>2922</v>
      </c>
      <c r="E356" s="5217" t="s">
        <v>2923</v>
      </c>
      <c r="F356" s="5217" t="s">
        <v>2924</v>
      </c>
      <c r="G356" s="5217" t="s">
        <v>22</v>
      </c>
      <c r="H356" s="5217" t="s">
        <v>22</v>
      </c>
      <c r="I356" s="5217" t="s">
        <v>1620</v>
      </c>
    </row>
    <row customHeight="1" ht="11.25">
      <c r="A357" s="5217" t="s">
        <v>2248</v>
      </c>
      <c r="B357" s="5217" t="s">
        <v>16</v>
      </c>
      <c r="C357" s="5217" t="s">
        <v>2925</v>
      </c>
      <c r="D357" s="5217" t="s">
        <v>2926</v>
      </c>
      <c r="E357" s="5217" t="s">
        <v>2927</v>
      </c>
      <c r="F357" s="5217" t="s">
        <v>51</v>
      </c>
      <c r="G357" s="5217" t="s">
        <v>22</v>
      </c>
      <c r="H357" s="5217" t="s">
        <v>22</v>
      </c>
      <c r="I357" s="5217" t="s">
        <v>1620</v>
      </c>
    </row>
    <row customHeight="1" ht="11.25">
      <c r="A358" s="5217" t="s">
        <v>2248</v>
      </c>
      <c r="B358" s="5217" t="s">
        <v>16</v>
      </c>
      <c r="C358" s="5217" t="s">
        <v>2928</v>
      </c>
      <c r="D358" s="5217" t="s">
        <v>2929</v>
      </c>
      <c r="E358" s="5217" t="s">
        <v>2930</v>
      </c>
      <c r="F358" s="5217" t="s">
        <v>2261</v>
      </c>
      <c r="G358" s="5217" t="s">
        <v>22</v>
      </c>
      <c r="H358" s="5217" t="s">
        <v>22</v>
      </c>
      <c r="I358" s="5217" t="s">
        <v>1620</v>
      </c>
    </row>
    <row customHeight="1" ht="11.25">
      <c r="A359" s="5217" t="s">
        <v>2248</v>
      </c>
      <c r="B359" s="5217" t="s">
        <v>16</v>
      </c>
      <c r="C359" s="5217" t="s">
        <v>2931</v>
      </c>
      <c r="D359" s="5217" t="s">
        <v>2932</v>
      </c>
      <c r="E359" s="5217" t="s">
        <v>2933</v>
      </c>
      <c r="F359" s="5217" t="s">
        <v>2261</v>
      </c>
      <c r="G359" s="5217" t="s">
        <v>22</v>
      </c>
      <c r="H359" s="5217" t="s">
        <v>22</v>
      </c>
      <c r="I359" s="5217" t="s">
        <v>1620</v>
      </c>
    </row>
    <row customHeight="1" ht="11.25">
      <c r="A360" s="5217" t="s">
        <v>2248</v>
      </c>
      <c r="B360" s="5217" t="s">
        <v>16</v>
      </c>
      <c r="C360" s="5217" t="s">
        <v>2934</v>
      </c>
      <c r="D360" s="5217" t="s">
        <v>2935</v>
      </c>
      <c r="E360" s="5217" t="s">
        <v>2936</v>
      </c>
      <c r="F360" s="5217" t="s">
        <v>2445</v>
      </c>
      <c r="G360" s="5217" t="s">
        <v>22</v>
      </c>
      <c r="H360" s="5217" t="s">
        <v>22</v>
      </c>
      <c r="I360" s="5217"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A4F6F-9497-DC5A-2F09-FDBC4A58F719}"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2937</v>
      </c>
      <c r="B1" s="118" t="s">
        <v>2938</v>
      </c>
      <c r="C1" s="118" t="s">
        <v>2939</v>
      </c>
      <c r="D1" s="118" t="s">
        <v>2940</v>
      </c>
      <c r="E1" s="0" t="s">
        <v>2941</v>
      </c>
      <c r="F1" s="0" t="s">
        <v>2942</v>
      </c>
      <c r="G1" s="0" t="s">
        <v>2943</v>
      </c>
    </row>
    <row customHeight="1" ht="11.25">
      <c r="A2" s="429" t="s">
        <v>16</v>
      </c>
      <c r="B2" s="0" t="s">
        <v>2944</v>
      </c>
      <c r="C2" s="0" t="s">
        <v>2945</v>
      </c>
      <c r="D2" s="0" t="s">
        <v>2946</v>
      </c>
      <c r="E2" s="0" t="s">
        <v>2947</v>
      </c>
      <c r="F2" s="0" t="s">
        <v>2948</v>
      </c>
      <c r="G2" s="0" t="s">
        <v>114</v>
      </c>
    </row>
    <row customHeight="1" ht="11.25">
      <c r="A3" s="429" t="s">
        <v>16</v>
      </c>
      <c r="B3" s="0" t="s">
        <v>2944</v>
      </c>
      <c r="C3" s="0" t="s">
        <v>2945</v>
      </c>
      <c r="D3" s="0" t="s">
        <v>2944</v>
      </c>
      <c r="E3" s="0" t="s">
        <v>2945</v>
      </c>
      <c r="F3" s="0" t="s">
        <v>2949</v>
      </c>
      <c r="G3" s="0" t="s">
        <v>101</v>
      </c>
    </row>
    <row customHeight="1" ht="11.25">
      <c r="A4" s="429" t="s">
        <v>16</v>
      </c>
      <c r="B4" s="0" t="s">
        <v>2944</v>
      </c>
      <c r="C4" s="0" t="s">
        <v>2945</v>
      </c>
      <c r="D4" s="0" t="s">
        <v>2950</v>
      </c>
      <c r="E4" s="0" t="s">
        <v>2951</v>
      </c>
      <c r="F4" s="0" t="s">
        <v>2948</v>
      </c>
      <c r="G4" s="0" t="s">
        <v>89</v>
      </c>
    </row>
    <row customHeight="1" ht="11.25">
      <c r="A5" s="429" t="s">
        <v>16</v>
      </c>
      <c r="B5" s="0" t="s">
        <v>2944</v>
      </c>
      <c r="C5" s="0" t="s">
        <v>2945</v>
      </c>
      <c r="D5" s="0" t="s">
        <v>2952</v>
      </c>
      <c r="E5" s="0" t="s">
        <v>2953</v>
      </c>
      <c r="F5" s="0" t="s">
        <v>2948</v>
      </c>
      <c r="G5" s="0" t="s">
        <v>90</v>
      </c>
    </row>
    <row customHeight="1" ht="11.25">
      <c r="A6" s="429" t="s">
        <v>16</v>
      </c>
      <c r="B6" s="0" t="s">
        <v>2944</v>
      </c>
      <c r="C6" s="0" t="s">
        <v>2945</v>
      </c>
      <c r="D6" s="0" t="s">
        <v>2954</v>
      </c>
      <c r="E6" s="0" t="s">
        <v>2955</v>
      </c>
      <c r="F6" s="0" t="s">
        <v>2948</v>
      </c>
      <c r="G6" s="0" t="s">
        <v>115</v>
      </c>
    </row>
    <row customHeight="1" ht="11.25">
      <c r="A7" s="429" t="s">
        <v>16</v>
      </c>
      <c r="B7" s="0" t="s">
        <v>2944</v>
      </c>
      <c r="C7" s="0" t="s">
        <v>2945</v>
      </c>
      <c r="D7" s="0" t="s">
        <v>2956</v>
      </c>
      <c r="E7" s="0" t="s">
        <v>2957</v>
      </c>
      <c r="F7" s="0" t="s">
        <v>2948</v>
      </c>
      <c r="G7" s="0" t="s">
        <v>91</v>
      </c>
    </row>
    <row customHeight="1" ht="11.25">
      <c r="A8" s="429" t="s">
        <v>16</v>
      </c>
      <c r="B8" s="0" t="s">
        <v>2944</v>
      </c>
      <c r="C8" s="0" t="s">
        <v>2945</v>
      </c>
      <c r="D8" s="0" t="s">
        <v>2958</v>
      </c>
      <c r="E8" s="0" t="s">
        <v>2959</v>
      </c>
      <c r="F8" s="0" t="s">
        <v>2948</v>
      </c>
      <c r="G8" s="0" t="s">
        <v>92</v>
      </c>
    </row>
    <row customHeight="1" ht="11.25">
      <c r="A9" s="429" t="s">
        <v>16</v>
      </c>
      <c r="B9" s="0" t="s">
        <v>2944</v>
      </c>
      <c r="C9" s="0" t="s">
        <v>2945</v>
      </c>
      <c r="D9" s="0" t="s">
        <v>2960</v>
      </c>
      <c r="E9" s="0" t="s">
        <v>2961</v>
      </c>
      <c r="F9" s="0" t="s">
        <v>2948</v>
      </c>
      <c r="G9" s="0" t="s">
        <v>116</v>
      </c>
    </row>
    <row customHeight="1" ht="11.25">
      <c r="A10" s="429" t="s">
        <v>16</v>
      </c>
      <c r="B10" s="0" t="s">
        <v>2944</v>
      </c>
      <c r="C10" s="0" t="s">
        <v>2945</v>
      </c>
      <c r="D10" s="0" t="s">
        <v>2962</v>
      </c>
      <c r="E10" s="0" t="s">
        <v>2963</v>
      </c>
      <c r="F10" s="0" t="s">
        <v>2948</v>
      </c>
      <c r="G10" s="0" t="s">
        <v>153</v>
      </c>
    </row>
    <row customHeight="1" ht="11.25">
      <c r="A11" s="429" t="s">
        <v>16</v>
      </c>
      <c r="B11" s="0" t="s">
        <v>2944</v>
      </c>
      <c r="C11" s="0" t="s">
        <v>2945</v>
      </c>
      <c r="D11" s="0" t="s">
        <v>2964</v>
      </c>
      <c r="E11" s="0" t="s">
        <v>2965</v>
      </c>
      <c r="F11" s="0" t="s">
        <v>2948</v>
      </c>
      <c r="G11" s="0" t="s">
        <v>154</v>
      </c>
    </row>
    <row customHeight="1" ht="11.25">
      <c r="A12" s="429" t="s">
        <v>16</v>
      </c>
      <c r="B12" s="0" t="s">
        <v>2944</v>
      </c>
      <c r="C12" s="0" t="s">
        <v>2945</v>
      </c>
      <c r="D12" s="0" t="s">
        <v>2966</v>
      </c>
      <c r="E12" s="0" t="s">
        <v>2967</v>
      </c>
      <c r="F12" s="0" t="s">
        <v>2948</v>
      </c>
      <c r="G12" s="0" t="s">
        <v>155</v>
      </c>
    </row>
    <row customHeight="1" ht="11.25">
      <c r="A13" s="429" t="s">
        <v>16</v>
      </c>
      <c r="B13" s="0" t="s">
        <v>2944</v>
      </c>
      <c r="C13" s="0" t="s">
        <v>2945</v>
      </c>
      <c r="D13" s="0" t="s">
        <v>2968</v>
      </c>
      <c r="E13" s="0" t="s">
        <v>2969</v>
      </c>
      <c r="F13" s="0" t="s">
        <v>2948</v>
      </c>
      <c r="G13" s="0" t="s">
        <v>156</v>
      </c>
    </row>
    <row customHeight="1" ht="11.25">
      <c r="A14" s="429" t="s">
        <v>16</v>
      </c>
      <c r="B14" s="0" t="s">
        <v>2944</v>
      </c>
      <c r="C14" s="0" t="s">
        <v>2945</v>
      </c>
      <c r="D14" s="0" t="s">
        <v>2970</v>
      </c>
      <c r="E14" s="0" t="s">
        <v>2971</v>
      </c>
      <c r="F14" s="0" t="s">
        <v>2948</v>
      </c>
      <c r="G14" s="0" t="s">
        <v>157</v>
      </c>
    </row>
    <row customHeight="1" ht="11.25">
      <c r="A15" s="429" t="s">
        <v>16</v>
      </c>
      <c r="B15" s="0" t="s">
        <v>2944</v>
      </c>
      <c r="C15" s="0" t="s">
        <v>2945</v>
      </c>
      <c r="D15" s="0" t="s">
        <v>2972</v>
      </c>
      <c r="E15" s="0" t="s">
        <v>2973</v>
      </c>
      <c r="F15" s="0" t="s">
        <v>2948</v>
      </c>
      <c r="G15" s="0" t="s">
        <v>158</v>
      </c>
    </row>
    <row customHeight="1" ht="11.25">
      <c r="A16" s="429" t="s">
        <v>16</v>
      </c>
      <c r="B16" s="0" t="s">
        <v>2944</v>
      </c>
      <c r="C16" s="0" t="s">
        <v>2945</v>
      </c>
      <c r="D16" s="0" t="s">
        <v>2974</v>
      </c>
      <c r="E16" s="0" t="s">
        <v>2975</v>
      </c>
      <c r="F16" s="0" t="s">
        <v>2948</v>
      </c>
      <c r="G16" s="0" t="s">
        <v>1464</v>
      </c>
    </row>
    <row customHeight="1" ht="11.25">
      <c r="A17" s="429" t="s">
        <v>16</v>
      </c>
      <c r="B17" s="0" t="s">
        <v>2976</v>
      </c>
      <c r="C17" s="0" t="s">
        <v>2977</v>
      </c>
      <c r="D17" s="0" t="s">
        <v>2976</v>
      </c>
      <c r="E17" s="0" t="s">
        <v>2977</v>
      </c>
      <c r="F17" s="0" t="s">
        <v>2949</v>
      </c>
      <c r="G17" s="0" t="s">
        <v>1470</v>
      </c>
    </row>
    <row customHeight="1" ht="11.25">
      <c r="A18" s="429" t="s">
        <v>16</v>
      </c>
      <c r="B18" s="0" t="s">
        <v>2976</v>
      </c>
      <c r="C18" s="0" t="s">
        <v>2977</v>
      </c>
      <c r="D18" s="0" t="s">
        <v>2978</v>
      </c>
      <c r="E18" s="0" t="s">
        <v>2979</v>
      </c>
      <c r="F18" s="0" t="s">
        <v>2948</v>
      </c>
      <c r="G18" s="0" t="s">
        <v>1482</v>
      </c>
    </row>
    <row customHeight="1" ht="11.25">
      <c r="A19" s="429" t="s">
        <v>16</v>
      </c>
      <c r="B19" s="0" t="s">
        <v>2976</v>
      </c>
      <c r="C19" s="0" t="s">
        <v>2977</v>
      </c>
      <c r="D19" s="0" t="s">
        <v>2980</v>
      </c>
      <c r="E19" s="0" t="s">
        <v>2981</v>
      </c>
      <c r="F19" s="0" t="s">
        <v>2948</v>
      </c>
      <c r="G19" s="0" t="s">
        <v>1496</v>
      </c>
    </row>
    <row customHeight="1" ht="11.25">
      <c r="A20" s="429" t="s">
        <v>16</v>
      </c>
      <c r="B20" s="0" t="s">
        <v>2976</v>
      </c>
      <c r="C20" s="0" t="s">
        <v>2977</v>
      </c>
      <c r="D20" s="0" t="s">
        <v>2982</v>
      </c>
      <c r="E20" s="0" t="s">
        <v>2983</v>
      </c>
      <c r="F20" s="0" t="s">
        <v>2948</v>
      </c>
      <c r="G20" s="0" t="s">
        <v>1508</v>
      </c>
    </row>
    <row customHeight="1" ht="11.25">
      <c r="A21" s="429" t="s">
        <v>16</v>
      </c>
      <c r="B21" s="0" t="s">
        <v>2976</v>
      </c>
      <c r="C21" s="0" t="s">
        <v>2977</v>
      </c>
      <c r="D21" s="0" t="s">
        <v>2984</v>
      </c>
      <c r="E21" s="0" t="s">
        <v>2985</v>
      </c>
      <c r="F21" s="0" t="s">
        <v>2948</v>
      </c>
      <c r="G21" s="0" t="s">
        <v>1517</v>
      </c>
    </row>
    <row customHeight="1" ht="11.25">
      <c r="A22" s="429" t="s">
        <v>16</v>
      </c>
      <c r="B22" s="0" t="s">
        <v>2976</v>
      </c>
      <c r="C22" s="0" t="s">
        <v>2977</v>
      </c>
      <c r="D22" s="0" t="s">
        <v>2986</v>
      </c>
      <c r="E22" s="0" t="s">
        <v>2987</v>
      </c>
      <c r="F22" s="0" t="s">
        <v>2948</v>
      </c>
      <c r="G22" s="0" t="s">
        <v>1533</v>
      </c>
    </row>
    <row customHeight="1" ht="11.25">
      <c r="A23" s="429" t="s">
        <v>16</v>
      </c>
      <c r="B23" s="0" t="s">
        <v>2976</v>
      </c>
      <c r="C23" s="0" t="s">
        <v>2977</v>
      </c>
      <c r="D23" s="0" t="s">
        <v>2988</v>
      </c>
      <c r="E23" s="0" t="s">
        <v>2989</v>
      </c>
      <c r="F23" s="0" t="s">
        <v>2948</v>
      </c>
      <c r="G23" s="0" t="s">
        <v>1540</v>
      </c>
    </row>
    <row customHeight="1" ht="11.25">
      <c r="A24" s="429" t="s">
        <v>16</v>
      </c>
      <c r="B24" s="0" t="s">
        <v>2976</v>
      </c>
      <c r="C24" s="0" t="s">
        <v>2977</v>
      </c>
      <c r="D24" s="0" t="s">
        <v>2990</v>
      </c>
      <c r="E24" s="0" t="s">
        <v>2991</v>
      </c>
      <c r="F24" s="0" t="s">
        <v>2948</v>
      </c>
      <c r="G24" s="0" t="s">
        <v>1548</v>
      </c>
    </row>
    <row customHeight="1" ht="11.25">
      <c r="A25" s="429" t="s">
        <v>16</v>
      </c>
      <c r="B25" s="0" t="s">
        <v>2992</v>
      </c>
      <c r="C25" s="0" t="s">
        <v>2993</v>
      </c>
      <c r="D25" s="0" t="s">
        <v>2994</v>
      </c>
      <c r="E25" s="0" t="s">
        <v>2995</v>
      </c>
      <c r="F25" s="0" t="s">
        <v>2948</v>
      </c>
      <c r="G25" s="0" t="s">
        <v>1555</v>
      </c>
    </row>
    <row customHeight="1" ht="11.25">
      <c r="A26" s="429" t="s">
        <v>16</v>
      </c>
      <c r="B26" s="0" t="s">
        <v>2992</v>
      </c>
      <c r="C26" s="0" t="s">
        <v>2993</v>
      </c>
      <c r="D26" s="0" t="s">
        <v>2996</v>
      </c>
      <c r="E26" s="0" t="s">
        <v>2997</v>
      </c>
      <c r="F26" s="0" t="s">
        <v>2948</v>
      </c>
      <c r="G26" s="0" t="s">
        <v>1559</v>
      </c>
    </row>
    <row customHeight="1" ht="11.25">
      <c r="A27" s="429" t="s">
        <v>16</v>
      </c>
      <c r="B27" s="0" t="s">
        <v>2992</v>
      </c>
      <c r="C27" s="0" t="s">
        <v>2993</v>
      </c>
      <c r="D27" s="0" t="s">
        <v>2992</v>
      </c>
      <c r="E27" s="0" t="s">
        <v>2993</v>
      </c>
      <c r="F27" s="0" t="s">
        <v>2949</v>
      </c>
      <c r="G27" s="0" t="s">
        <v>1564</v>
      </c>
    </row>
    <row customHeight="1" ht="11.25">
      <c r="A28" s="429" t="s">
        <v>16</v>
      </c>
      <c r="B28" s="0" t="s">
        <v>2992</v>
      </c>
      <c r="C28" s="0" t="s">
        <v>2993</v>
      </c>
      <c r="D28" s="0" t="s">
        <v>2998</v>
      </c>
      <c r="E28" s="0" t="s">
        <v>2999</v>
      </c>
      <c r="F28" s="0" t="s">
        <v>2948</v>
      </c>
      <c r="G28" s="0" t="s">
        <v>1572</v>
      </c>
    </row>
    <row customHeight="1" ht="11.25">
      <c r="A29" s="429" t="s">
        <v>16</v>
      </c>
      <c r="B29" s="0" t="s">
        <v>2992</v>
      </c>
      <c r="C29" s="0" t="s">
        <v>2993</v>
      </c>
      <c r="D29" s="0" t="s">
        <v>3000</v>
      </c>
      <c r="E29" s="0" t="s">
        <v>3001</v>
      </c>
      <c r="F29" s="0" t="s">
        <v>2948</v>
      </c>
      <c r="G29" s="0" t="s">
        <v>1574</v>
      </c>
    </row>
    <row customHeight="1" ht="11.25">
      <c r="A30" s="429" t="s">
        <v>16</v>
      </c>
      <c r="B30" s="0" t="s">
        <v>2992</v>
      </c>
      <c r="C30" s="0" t="s">
        <v>2993</v>
      </c>
      <c r="D30" s="0" t="s">
        <v>3002</v>
      </c>
      <c r="E30" s="0" t="s">
        <v>3003</v>
      </c>
      <c r="F30" s="0" t="s">
        <v>2948</v>
      </c>
      <c r="G30" s="0" t="s">
        <v>1577</v>
      </c>
    </row>
    <row customHeight="1" ht="11.25">
      <c r="A31" s="429" t="s">
        <v>16</v>
      </c>
      <c r="B31" s="0" t="s">
        <v>2992</v>
      </c>
      <c r="C31" s="0" t="s">
        <v>2993</v>
      </c>
      <c r="D31" s="0" t="s">
        <v>3004</v>
      </c>
      <c r="E31" s="0" t="s">
        <v>3005</v>
      </c>
      <c r="F31" s="0" t="s">
        <v>2948</v>
      </c>
      <c r="G31" s="0" t="s">
        <v>1583</v>
      </c>
    </row>
    <row customHeight="1" ht="11.25">
      <c r="A32" s="429" t="s">
        <v>16</v>
      </c>
      <c r="B32" s="0" t="s">
        <v>2992</v>
      </c>
      <c r="C32" s="0" t="s">
        <v>2993</v>
      </c>
      <c r="D32" s="0" t="s">
        <v>3006</v>
      </c>
      <c r="E32" s="0" t="s">
        <v>3007</v>
      </c>
      <c r="F32" s="0" t="s">
        <v>2948</v>
      </c>
      <c r="G32" s="0" t="s">
        <v>1584</v>
      </c>
    </row>
    <row customHeight="1" ht="11.25">
      <c r="A33" s="429" t="s">
        <v>16</v>
      </c>
      <c r="B33" s="0" t="s">
        <v>2992</v>
      </c>
      <c r="C33" s="0" t="s">
        <v>2993</v>
      </c>
      <c r="D33" s="0" t="s">
        <v>3008</v>
      </c>
      <c r="E33" s="0" t="s">
        <v>3009</v>
      </c>
      <c r="F33" s="0" t="s">
        <v>2948</v>
      </c>
      <c r="G33" s="0" t="s">
        <v>1586</v>
      </c>
    </row>
    <row customHeight="1" ht="11.25">
      <c r="A34" s="429" t="s">
        <v>16</v>
      </c>
      <c r="B34" s="0" t="s">
        <v>2992</v>
      </c>
      <c r="C34" s="0" t="s">
        <v>2993</v>
      </c>
      <c r="D34" s="0" t="s">
        <v>3010</v>
      </c>
      <c r="E34" s="0" t="s">
        <v>3011</v>
      </c>
      <c r="F34" s="0" t="s">
        <v>2948</v>
      </c>
      <c r="G34" s="0" t="s">
        <v>1588</v>
      </c>
    </row>
    <row customHeight="1" ht="11.25">
      <c r="A35" s="429" t="s">
        <v>16</v>
      </c>
      <c r="B35" s="0" t="s">
        <v>2992</v>
      </c>
      <c r="C35" s="0" t="s">
        <v>2993</v>
      </c>
      <c r="D35" s="0" t="s">
        <v>3012</v>
      </c>
      <c r="E35" s="0" t="s">
        <v>3013</v>
      </c>
      <c r="F35" s="0" t="s">
        <v>2948</v>
      </c>
      <c r="G35" s="0" t="s">
        <v>1593</v>
      </c>
    </row>
    <row customHeight="1" ht="11.25">
      <c r="A36" s="429" t="s">
        <v>16</v>
      </c>
      <c r="B36" s="0" t="s">
        <v>2992</v>
      </c>
      <c r="C36" s="0" t="s">
        <v>2993</v>
      </c>
      <c r="D36" s="0" t="s">
        <v>3014</v>
      </c>
      <c r="E36" s="0" t="s">
        <v>3015</v>
      </c>
      <c r="F36" s="0" t="s">
        <v>2948</v>
      </c>
      <c r="G36" s="0" t="s">
        <v>1598</v>
      </c>
    </row>
    <row customHeight="1" ht="11.25">
      <c r="A37" s="429" t="s">
        <v>16</v>
      </c>
      <c r="B37" s="0" t="s">
        <v>2992</v>
      </c>
      <c r="C37" s="0" t="s">
        <v>2993</v>
      </c>
      <c r="D37" s="0" t="s">
        <v>3016</v>
      </c>
      <c r="E37" s="0" t="s">
        <v>3017</v>
      </c>
      <c r="F37" s="0" t="s">
        <v>3018</v>
      </c>
      <c r="G37" s="0" t="s">
        <v>1602</v>
      </c>
    </row>
    <row customHeight="1" ht="11.25">
      <c r="A38" s="429" t="s">
        <v>16</v>
      </c>
      <c r="B38" s="0" t="s">
        <v>2992</v>
      </c>
      <c r="C38" s="0" t="s">
        <v>2993</v>
      </c>
      <c r="D38" s="0" t="s">
        <v>3019</v>
      </c>
      <c r="E38" s="0" t="s">
        <v>3020</v>
      </c>
      <c r="F38" s="0" t="s">
        <v>3018</v>
      </c>
      <c r="G38" s="0" t="s">
        <v>1610</v>
      </c>
    </row>
    <row customHeight="1" ht="11.25">
      <c r="A39" s="429" t="s">
        <v>16</v>
      </c>
      <c r="B39" s="0" t="s">
        <v>3021</v>
      </c>
      <c r="C39" s="0" t="s">
        <v>3022</v>
      </c>
      <c r="D39" s="0" t="s">
        <v>3023</v>
      </c>
      <c r="E39" s="0" t="s">
        <v>3024</v>
      </c>
      <c r="F39" s="0" t="s">
        <v>2948</v>
      </c>
      <c r="G39" s="0" t="s">
        <v>1616</v>
      </c>
    </row>
    <row customHeight="1" ht="11.25">
      <c r="A40" s="429" t="s">
        <v>16</v>
      </c>
      <c r="B40" s="0" t="s">
        <v>3021</v>
      </c>
      <c r="C40" s="0" t="s">
        <v>3022</v>
      </c>
      <c r="D40" s="0" t="s">
        <v>3025</v>
      </c>
      <c r="E40" s="0" t="s">
        <v>3026</v>
      </c>
      <c r="F40" s="0" t="s">
        <v>2948</v>
      </c>
      <c r="G40" s="0" t="s">
        <v>1621</v>
      </c>
    </row>
    <row customHeight="1" ht="11.25">
      <c r="A41" s="429" t="s">
        <v>16</v>
      </c>
      <c r="B41" s="0" t="s">
        <v>3021</v>
      </c>
      <c r="C41" s="0" t="s">
        <v>3022</v>
      </c>
      <c r="D41" s="0" t="s">
        <v>3021</v>
      </c>
      <c r="E41" s="0" t="s">
        <v>3022</v>
      </c>
      <c r="F41" s="0" t="s">
        <v>2949</v>
      </c>
      <c r="G41" s="0" t="s">
        <v>1625</v>
      </c>
    </row>
    <row customHeight="1" ht="11.25">
      <c r="A42" s="429" t="s">
        <v>16</v>
      </c>
      <c r="B42" s="0" t="s">
        <v>3021</v>
      </c>
      <c r="C42" s="0" t="s">
        <v>3022</v>
      </c>
      <c r="D42" s="0" t="s">
        <v>3027</v>
      </c>
      <c r="E42" s="0" t="s">
        <v>3028</v>
      </c>
      <c r="F42" s="0" t="s">
        <v>2948</v>
      </c>
      <c r="G42" s="0" t="s">
        <v>1628</v>
      </c>
    </row>
    <row customHeight="1" ht="11.25">
      <c r="A43" s="429" t="s">
        <v>16</v>
      </c>
      <c r="B43" s="0" t="s">
        <v>3021</v>
      </c>
      <c r="C43" s="0" t="s">
        <v>3022</v>
      </c>
      <c r="D43" s="0" t="s">
        <v>3029</v>
      </c>
      <c r="E43" s="0" t="s">
        <v>3030</v>
      </c>
      <c r="F43" s="0" t="s">
        <v>2948</v>
      </c>
      <c r="G43" s="0" t="s">
        <v>1635</v>
      </c>
    </row>
    <row customHeight="1" ht="11.25">
      <c r="A44" s="429" t="s">
        <v>16</v>
      </c>
      <c r="B44" s="0" t="s">
        <v>3021</v>
      </c>
      <c r="C44" s="0" t="s">
        <v>3022</v>
      </c>
      <c r="D44" s="0" t="s">
        <v>3031</v>
      </c>
      <c r="E44" s="0" t="s">
        <v>3032</v>
      </c>
      <c r="F44" s="0" t="s">
        <v>2948</v>
      </c>
      <c r="G44" s="0" t="s">
        <v>1644</v>
      </c>
    </row>
    <row customHeight="1" ht="11.25">
      <c r="A45" s="429" t="s">
        <v>16</v>
      </c>
      <c r="B45" s="0" t="s">
        <v>3021</v>
      </c>
      <c r="C45" s="0" t="s">
        <v>3022</v>
      </c>
      <c r="D45" s="0" t="s">
        <v>3033</v>
      </c>
      <c r="E45" s="0" t="s">
        <v>3034</v>
      </c>
      <c r="F45" s="0" t="s">
        <v>2948</v>
      </c>
      <c r="G45" s="0" t="s">
        <v>1649</v>
      </c>
    </row>
    <row customHeight="1" ht="11.25">
      <c r="A46" s="429" t="s">
        <v>16</v>
      </c>
      <c r="B46" s="0" t="s">
        <v>3021</v>
      </c>
      <c r="C46" s="0" t="s">
        <v>3022</v>
      </c>
      <c r="D46" s="0" t="s">
        <v>3035</v>
      </c>
      <c r="E46" s="0" t="s">
        <v>3036</v>
      </c>
      <c r="F46" s="0" t="s">
        <v>2948</v>
      </c>
      <c r="G46" s="0" t="s">
        <v>1652</v>
      </c>
    </row>
    <row customHeight="1" ht="11.25">
      <c r="A47" s="429" t="s">
        <v>16</v>
      </c>
      <c r="B47" s="0" t="s">
        <v>3021</v>
      </c>
      <c r="C47" s="0" t="s">
        <v>3022</v>
      </c>
      <c r="D47" s="0" t="s">
        <v>3037</v>
      </c>
      <c r="E47" s="0" t="s">
        <v>3038</v>
      </c>
      <c r="F47" s="0" t="s">
        <v>2948</v>
      </c>
      <c r="G47" s="0" t="s">
        <v>1658</v>
      </c>
    </row>
    <row customHeight="1" ht="11.25">
      <c r="A48" s="429" t="s">
        <v>16</v>
      </c>
      <c r="B48" s="0" t="s">
        <v>3021</v>
      </c>
      <c r="C48" s="0" t="s">
        <v>3022</v>
      </c>
      <c r="D48" s="0" t="s">
        <v>3039</v>
      </c>
      <c r="E48" s="0" t="s">
        <v>3040</v>
      </c>
      <c r="F48" s="0" t="s">
        <v>2948</v>
      </c>
      <c r="G48" s="0" t="s">
        <v>1663</v>
      </c>
    </row>
    <row customHeight="1" ht="11.25">
      <c r="A49" s="429" t="s">
        <v>16</v>
      </c>
      <c r="B49" s="0" t="s">
        <v>3021</v>
      </c>
      <c r="C49" s="0" t="s">
        <v>3022</v>
      </c>
      <c r="D49" s="0" t="s">
        <v>3041</v>
      </c>
      <c r="E49" s="0" t="s">
        <v>3042</v>
      </c>
      <c r="F49" s="0" t="s">
        <v>2948</v>
      </c>
      <c r="G49" s="0" t="s">
        <v>1666</v>
      </c>
    </row>
    <row customHeight="1" ht="11.25">
      <c r="A50" s="429" t="s">
        <v>16</v>
      </c>
      <c r="B50" s="0" t="s">
        <v>3021</v>
      </c>
      <c r="C50" s="0" t="s">
        <v>3022</v>
      </c>
      <c r="D50" s="0" t="s">
        <v>3043</v>
      </c>
      <c r="E50" s="0" t="s">
        <v>3044</v>
      </c>
      <c r="F50" s="0" t="s">
        <v>2948</v>
      </c>
      <c r="G50" s="0" t="s">
        <v>1670</v>
      </c>
    </row>
    <row customHeight="1" ht="11.25">
      <c r="A51" s="429" t="s">
        <v>16</v>
      </c>
      <c r="B51" s="0" t="s">
        <v>3021</v>
      </c>
      <c r="C51" s="0" t="s">
        <v>3022</v>
      </c>
      <c r="D51" s="0" t="s">
        <v>3045</v>
      </c>
      <c r="E51" s="0" t="s">
        <v>3046</v>
      </c>
      <c r="F51" s="0" t="s">
        <v>2948</v>
      </c>
      <c r="G51" s="0" t="s">
        <v>1675</v>
      </c>
    </row>
    <row customHeight="1" ht="11.25">
      <c r="A52" s="429" t="s">
        <v>16</v>
      </c>
      <c r="B52" s="0" t="s">
        <v>3021</v>
      </c>
      <c r="C52" s="0" t="s">
        <v>3022</v>
      </c>
      <c r="D52" s="0" t="s">
        <v>3047</v>
      </c>
      <c r="E52" s="0" t="s">
        <v>3048</v>
      </c>
      <c r="F52" s="0" t="s">
        <v>2948</v>
      </c>
      <c r="G52" s="0" t="s">
        <v>1679</v>
      </c>
    </row>
    <row customHeight="1" ht="11.25">
      <c r="A53" s="429" t="s">
        <v>16</v>
      </c>
      <c r="B53" s="0" t="s">
        <v>3021</v>
      </c>
      <c r="C53" s="0" t="s">
        <v>3022</v>
      </c>
      <c r="D53" s="0" t="s">
        <v>3049</v>
      </c>
      <c r="E53" s="0" t="s">
        <v>3050</v>
      </c>
      <c r="F53" s="0" t="s">
        <v>2948</v>
      </c>
      <c r="G53" s="0" t="s">
        <v>1681</v>
      </c>
    </row>
    <row customHeight="1" ht="11.25">
      <c r="A54" s="429" t="s">
        <v>16</v>
      </c>
      <c r="B54" s="0" t="s">
        <v>3021</v>
      </c>
      <c r="C54" s="0" t="s">
        <v>3022</v>
      </c>
      <c r="D54" s="0" t="s">
        <v>3051</v>
      </c>
      <c r="E54" s="0" t="s">
        <v>3052</v>
      </c>
      <c r="F54" s="0" t="s">
        <v>3018</v>
      </c>
      <c r="G54" s="0" t="s">
        <v>1684</v>
      </c>
    </row>
    <row customHeight="1" ht="11.25">
      <c r="A55" s="429" t="s">
        <v>16</v>
      </c>
      <c r="B55" s="0" t="s">
        <v>3053</v>
      </c>
      <c r="C55" s="0" t="s">
        <v>3054</v>
      </c>
      <c r="D55" s="0" t="s">
        <v>3055</v>
      </c>
      <c r="E55" s="0" t="s">
        <v>3056</v>
      </c>
      <c r="F55" s="0" t="s">
        <v>2948</v>
      </c>
      <c r="G55" s="0" t="s">
        <v>1688</v>
      </c>
    </row>
    <row customHeight="1" ht="11.25">
      <c r="A56" s="429" t="s">
        <v>16</v>
      </c>
      <c r="B56" s="0" t="s">
        <v>3053</v>
      </c>
      <c r="C56" s="0" t="s">
        <v>3054</v>
      </c>
      <c r="D56" s="0" t="s">
        <v>3053</v>
      </c>
      <c r="E56" s="0" t="s">
        <v>3054</v>
      </c>
      <c r="F56" s="0" t="s">
        <v>2949</v>
      </c>
      <c r="G56" s="0" t="s">
        <v>1691</v>
      </c>
    </row>
    <row customHeight="1" ht="11.25">
      <c r="A57" s="429" t="s">
        <v>16</v>
      </c>
      <c r="B57" s="0" t="s">
        <v>3053</v>
      </c>
      <c r="C57" s="0" t="s">
        <v>3054</v>
      </c>
      <c r="D57" s="0" t="s">
        <v>3057</v>
      </c>
      <c r="E57" s="0" t="s">
        <v>3058</v>
      </c>
      <c r="F57" s="0" t="s">
        <v>2948</v>
      </c>
      <c r="G57" s="0" t="s">
        <v>1694</v>
      </c>
    </row>
    <row customHeight="1" ht="11.25">
      <c r="A58" s="429" t="s">
        <v>16</v>
      </c>
      <c r="B58" s="0" t="s">
        <v>3053</v>
      </c>
      <c r="C58" s="0" t="s">
        <v>3054</v>
      </c>
      <c r="D58" s="0" t="s">
        <v>3059</v>
      </c>
      <c r="E58" s="0" t="s">
        <v>3060</v>
      </c>
      <c r="F58" s="0" t="s">
        <v>2948</v>
      </c>
      <c r="G58" s="0" t="s">
        <v>1697</v>
      </c>
    </row>
    <row customHeight="1" ht="11.25">
      <c r="A59" s="429" t="s">
        <v>16</v>
      </c>
      <c r="B59" s="0" t="s">
        <v>3053</v>
      </c>
      <c r="C59" s="0" t="s">
        <v>3054</v>
      </c>
      <c r="D59" s="0" t="s">
        <v>3061</v>
      </c>
      <c r="E59" s="0" t="s">
        <v>3062</v>
      </c>
      <c r="F59" s="0" t="s">
        <v>2948</v>
      </c>
      <c r="G59" s="0" t="s">
        <v>1701</v>
      </c>
    </row>
    <row customHeight="1" ht="11.25">
      <c r="A60" s="429" t="s">
        <v>16</v>
      </c>
      <c r="B60" s="0" t="s">
        <v>3053</v>
      </c>
      <c r="C60" s="0" t="s">
        <v>3054</v>
      </c>
      <c r="D60" s="0" t="s">
        <v>3063</v>
      </c>
      <c r="E60" s="0" t="s">
        <v>3064</v>
      </c>
      <c r="F60" s="0" t="s">
        <v>2948</v>
      </c>
      <c r="G60" s="0" t="s">
        <v>1704</v>
      </c>
    </row>
    <row customHeight="1" ht="11.25">
      <c r="A61" s="429" t="s">
        <v>16</v>
      </c>
      <c r="B61" s="0" t="s">
        <v>3053</v>
      </c>
      <c r="C61" s="0" t="s">
        <v>3054</v>
      </c>
      <c r="D61" s="0" t="s">
        <v>3065</v>
      </c>
      <c r="E61" s="0" t="s">
        <v>3066</v>
      </c>
      <c r="F61" s="0" t="s">
        <v>2948</v>
      </c>
      <c r="G61" s="0" t="s">
        <v>3067</v>
      </c>
    </row>
    <row customHeight="1" ht="11.25">
      <c r="A62" s="429" t="s">
        <v>16</v>
      </c>
      <c r="B62" s="0" t="s">
        <v>3053</v>
      </c>
      <c r="C62" s="0" t="s">
        <v>3054</v>
      </c>
      <c r="D62" s="0" t="s">
        <v>3068</v>
      </c>
      <c r="E62" s="0" t="s">
        <v>3069</v>
      </c>
      <c r="F62" s="0" t="s">
        <v>2948</v>
      </c>
      <c r="G62" s="0" t="s">
        <v>3070</v>
      </c>
    </row>
    <row customHeight="1" ht="11.25">
      <c r="A63" s="429" t="s">
        <v>16</v>
      </c>
      <c r="B63" s="0" t="s">
        <v>3053</v>
      </c>
      <c r="C63" s="0" t="s">
        <v>3054</v>
      </c>
      <c r="D63" s="0" t="s">
        <v>3071</v>
      </c>
      <c r="E63" s="0" t="s">
        <v>3072</v>
      </c>
      <c r="F63" s="0" t="s">
        <v>3073</v>
      </c>
      <c r="G63" s="0" t="s">
        <v>3074</v>
      </c>
    </row>
    <row customHeight="1" ht="11.25">
      <c r="A64" s="429" t="s">
        <v>16</v>
      </c>
      <c r="B64" s="0" t="s">
        <v>3075</v>
      </c>
      <c r="C64" s="0" t="s">
        <v>3076</v>
      </c>
      <c r="D64" s="0" t="s">
        <v>3077</v>
      </c>
      <c r="E64" s="0" t="s">
        <v>3078</v>
      </c>
      <c r="F64" s="0" t="s">
        <v>2948</v>
      </c>
      <c r="G64" s="0" t="s">
        <v>3079</v>
      </c>
    </row>
    <row customHeight="1" ht="11.25">
      <c r="A65" s="429" t="s">
        <v>16</v>
      </c>
      <c r="B65" s="0" t="s">
        <v>3075</v>
      </c>
      <c r="C65" s="0" t="s">
        <v>3076</v>
      </c>
      <c r="D65" s="0" t="s">
        <v>3080</v>
      </c>
      <c r="E65" s="0" t="s">
        <v>3081</v>
      </c>
      <c r="F65" s="0" t="s">
        <v>2948</v>
      </c>
      <c r="G65" s="0" t="s">
        <v>3082</v>
      </c>
    </row>
    <row customHeight="1" ht="11.25">
      <c r="A66" s="429" t="s">
        <v>16</v>
      </c>
      <c r="B66" s="0" t="s">
        <v>3075</v>
      </c>
      <c r="C66" s="0" t="s">
        <v>3076</v>
      </c>
      <c r="D66" s="0" t="s">
        <v>3083</v>
      </c>
      <c r="E66" s="0" t="s">
        <v>3084</v>
      </c>
      <c r="F66" s="0" t="s">
        <v>2948</v>
      </c>
      <c r="G66" s="0" t="s">
        <v>3085</v>
      </c>
    </row>
    <row customHeight="1" ht="11.25">
      <c r="A67" s="429" t="s">
        <v>16</v>
      </c>
      <c r="B67" s="0" t="s">
        <v>3075</v>
      </c>
      <c r="C67" s="0" t="s">
        <v>3076</v>
      </c>
      <c r="D67" s="0" t="s">
        <v>3086</v>
      </c>
      <c r="E67" s="0" t="s">
        <v>3087</v>
      </c>
      <c r="F67" s="0" t="s">
        <v>2948</v>
      </c>
      <c r="G67" s="0" t="s">
        <v>2022</v>
      </c>
    </row>
    <row customHeight="1" ht="11.25">
      <c r="A68" s="429" t="s">
        <v>16</v>
      </c>
      <c r="B68" s="0" t="s">
        <v>3075</v>
      </c>
      <c r="C68" s="0" t="s">
        <v>3076</v>
      </c>
      <c r="D68" s="0" t="s">
        <v>3075</v>
      </c>
      <c r="E68" s="0" t="s">
        <v>3076</v>
      </c>
      <c r="F68" s="0" t="s">
        <v>2949</v>
      </c>
      <c r="G68" s="0" t="s">
        <v>3088</v>
      </c>
    </row>
    <row customHeight="1" ht="11.25">
      <c r="A69" s="429" t="s">
        <v>16</v>
      </c>
      <c r="B69" s="0" t="s">
        <v>3075</v>
      </c>
      <c r="C69" s="0" t="s">
        <v>3076</v>
      </c>
      <c r="D69" s="0" t="s">
        <v>3089</v>
      </c>
      <c r="E69" s="0" t="s">
        <v>3090</v>
      </c>
      <c r="F69" s="0" t="s">
        <v>2948</v>
      </c>
      <c r="G69" s="0" t="s">
        <v>2225</v>
      </c>
    </row>
    <row customHeight="1" ht="11.25">
      <c r="A70" s="429" t="s">
        <v>16</v>
      </c>
      <c r="B70" s="0" t="s">
        <v>3075</v>
      </c>
      <c r="C70" s="0" t="s">
        <v>3076</v>
      </c>
      <c r="D70" s="0" t="s">
        <v>3091</v>
      </c>
      <c r="E70" s="0" t="s">
        <v>3092</v>
      </c>
      <c r="F70" s="0" t="s">
        <v>2948</v>
      </c>
      <c r="G70" s="0" t="s">
        <v>3093</v>
      </c>
    </row>
    <row customHeight="1" ht="11.25">
      <c r="A71" s="429" t="s">
        <v>16</v>
      </c>
      <c r="B71" s="0" t="s">
        <v>3075</v>
      </c>
      <c r="C71" s="0" t="s">
        <v>3076</v>
      </c>
      <c r="D71" s="0" t="s">
        <v>3094</v>
      </c>
      <c r="E71" s="0" t="s">
        <v>3095</v>
      </c>
      <c r="F71" s="0" t="s">
        <v>2948</v>
      </c>
      <c r="G71" s="0" t="s">
        <v>3096</v>
      </c>
    </row>
    <row customHeight="1" ht="11.25">
      <c r="A72" s="429" t="s">
        <v>16</v>
      </c>
      <c r="B72" s="0" t="s">
        <v>3075</v>
      </c>
      <c r="C72" s="0" t="s">
        <v>3076</v>
      </c>
      <c r="D72" s="0" t="s">
        <v>3097</v>
      </c>
      <c r="E72" s="0" t="s">
        <v>3098</v>
      </c>
      <c r="F72" s="0" t="s">
        <v>2948</v>
      </c>
      <c r="G72" s="0" t="s">
        <v>3099</v>
      </c>
    </row>
    <row customHeight="1" ht="11.25">
      <c r="A73" s="429" t="s">
        <v>16</v>
      </c>
      <c r="B73" s="0" t="s">
        <v>3075</v>
      </c>
      <c r="C73" s="0" t="s">
        <v>3076</v>
      </c>
      <c r="D73" s="0" t="s">
        <v>3100</v>
      </c>
      <c r="E73" s="0" t="s">
        <v>3101</v>
      </c>
      <c r="F73" s="0" t="s">
        <v>2948</v>
      </c>
      <c r="G73" s="0" t="s">
        <v>3102</v>
      </c>
    </row>
    <row customHeight="1" ht="11.25">
      <c r="A74" s="429" t="s">
        <v>16</v>
      </c>
      <c r="B74" s="0" t="s">
        <v>3075</v>
      </c>
      <c r="C74" s="0" t="s">
        <v>3076</v>
      </c>
      <c r="D74" s="0" t="s">
        <v>3103</v>
      </c>
      <c r="E74" s="0" t="s">
        <v>3104</v>
      </c>
      <c r="F74" s="0" t="s">
        <v>2948</v>
      </c>
      <c r="G74" s="0" t="s">
        <v>3105</v>
      </c>
    </row>
    <row customHeight="1" ht="11.25">
      <c r="A75" s="429" t="s">
        <v>16</v>
      </c>
      <c r="B75" s="0" t="s">
        <v>3075</v>
      </c>
      <c r="C75" s="0" t="s">
        <v>3076</v>
      </c>
      <c r="D75" s="0" t="s">
        <v>3106</v>
      </c>
      <c r="E75" s="0" t="s">
        <v>3107</v>
      </c>
      <c r="F75" s="0" t="s">
        <v>2948</v>
      </c>
      <c r="G75" s="0" t="s">
        <v>3108</v>
      </c>
    </row>
    <row customHeight="1" ht="11.25">
      <c r="A76" s="429" t="s">
        <v>16</v>
      </c>
      <c r="B76" s="0" t="s">
        <v>3075</v>
      </c>
      <c r="C76" s="0" t="s">
        <v>3076</v>
      </c>
      <c r="D76" s="0" t="s">
        <v>3109</v>
      </c>
      <c r="E76" s="0" t="s">
        <v>3110</v>
      </c>
      <c r="F76" s="0" t="s">
        <v>2948</v>
      </c>
      <c r="G76" s="0" t="s">
        <v>3111</v>
      </c>
    </row>
    <row customHeight="1" ht="11.25">
      <c r="A77" s="429" t="s">
        <v>16</v>
      </c>
      <c r="B77" s="0" t="s">
        <v>3075</v>
      </c>
      <c r="C77" s="0" t="s">
        <v>3076</v>
      </c>
      <c r="D77" s="0" t="s">
        <v>3112</v>
      </c>
      <c r="E77" s="0" t="s">
        <v>3113</v>
      </c>
      <c r="F77" s="0" t="s">
        <v>3018</v>
      </c>
      <c r="G77" s="0" t="s">
        <v>3114</v>
      </c>
    </row>
    <row customHeight="1" ht="11.25">
      <c r="A78" s="429" t="s">
        <v>16</v>
      </c>
      <c r="B78" s="0" t="s">
        <v>3115</v>
      </c>
      <c r="C78" s="0" t="s">
        <v>3116</v>
      </c>
      <c r="D78" s="0" t="s">
        <v>3117</v>
      </c>
      <c r="E78" s="0" t="s">
        <v>3118</v>
      </c>
      <c r="F78" s="0" t="s">
        <v>2948</v>
      </c>
      <c r="G78" s="0" t="s">
        <v>3119</v>
      </c>
    </row>
    <row customHeight="1" ht="11.25">
      <c r="A79" s="429" t="s">
        <v>16</v>
      </c>
      <c r="B79" s="0" t="s">
        <v>3115</v>
      </c>
      <c r="C79" s="0" t="s">
        <v>3116</v>
      </c>
      <c r="D79" s="0" t="s">
        <v>3120</v>
      </c>
      <c r="E79" s="0" t="s">
        <v>3121</v>
      </c>
      <c r="F79" s="0" t="s">
        <v>2948</v>
      </c>
      <c r="G79" s="0" t="s">
        <v>3122</v>
      </c>
    </row>
    <row customHeight="1" ht="11.25">
      <c r="A80" s="429" t="s">
        <v>16</v>
      </c>
      <c r="B80" s="0" t="s">
        <v>3115</v>
      </c>
      <c r="C80" s="0" t="s">
        <v>3116</v>
      </c>
      <c r="D80" s="0" t="s">
        <v>3123</v>
      </c>
      <c r="E80" s="0" t="s">
        <v>3124</v>
      </c>
      <c r="F80" s="0" t="s">
        <v>2948</v>
      </c>
      <c r="G80" s="0" t="s">
        <v>3125</v>
      </c>
    </row>
    <row customHeight="1" ht="11.25">
      <c r="A81" s="429" t="s">
        <v>16</v>
      </c>
      <c r="B81" s="0" t="s">
        <v>3115</v>
      </c>
      <c r="C81" s="0" t="s">
        <v>3116</v>
      </c>
      <c r="D81" s="0" t="s">
        <v>3126</v>
      </c>
      <c r="E81" s="0" t="s">
        <v>3127</v>
      </c>
      <c r="F81" s="0" t="s">
        <v>2948</v>
      </c>
      <c r="G81" s="0" t="s">
        <v>3128</v>
      </c>
    </row>
    <row customHeight="1" ht="11.25">
      <c r="A82" s="429" t="s">
        <v>16</v>
      </c>
      <c r="B82" s="0" t="s">
        <v>3115</v>
      </c>
      <c r="C82" s="0" t="s">
        <v>3116</v>
      </c>
      <c r="D82" s="0" t="s">
        <v>3129</v>
      </c>
      <c r="E82" s="0" t="s">
        <v>3130</v>
      </c>
      <c r="F82" s="0" t="s">
        <v>2948</v>
      </c>
      <c r="G82" s="0" t="s">
        <v>3131</v>
      </c>
    </row>
    <row customHeight="1" ht="11.25">
      <c r="A83" s="429" t="s">
        <v>16</v>
      </c>
      <c r="B83" s="0" t="s">
        <v>3115</v>
      </c>
      <c r="C83" s="0" t="s">
        <v>3116</v>
      </c>
      <c r="D83" s="0" t="s">
        <v>3115</v>
      </c>
      <c r="E83" s="0" t="s">
        <v>3116</v>
      </c>
      <c r="F83" s="0" t="s">
        <v>2949</v>
      </c>
      <c r="G83" s="0" t="s">
        <v>3132</v>
      </c>
    </row>
    <row customHeight="1" ht="11.25">
      <c r="A84" s="429" t="s">
        <v>16</v>
      </c>
      <c r="B84" s="0" t="s">
        <v>3115</v>
      </c>
      <c r="C84" s="0" t="s">
        <v>3116</v>
      </c>
      <c r="D84" s="0" t="s">
        <v>3133</v>
      </c>
      <c r="E84" s="0" t="s">
        <v>3134</v>
      </c>
      <c r="F84" s="0" t="s">
        <v>2948</v>
      </c>
      <c r="G84" s="0" t="s">
        <v>3135</v>
      </c>
    </row>
    <row customHeight="1" ht="11.25">
      <c r="A85" s="429" t="s">
        <v>16</v>
      </c>
      <c r="B85" s="0" t="s">
        <v>3115</v>
      </c>
      <c r="C85" s="0" t="s">
        <v>3116</v>
      </c>
      <c r="D85" s="0" t="s">
        <v>3136</v>
      </c>
      <c r="E85" s="0" t="s">
        <v>3137</v>
      </c>
      <c r="F85" s="0" t="s">
        <v>2948</v>
      </c>
      <c r="G85" s="0" t="s">
        <v>3138</v>
      </c>
    </row>
    <row customHeight="1" ht="11.25">
      <c r="A86" s="429" t="s">
        <v>16</v>
      </c>
      <c r="B86" s="0" t="s">
        <v>3115</v>
      </c>
      <c r="C86" s="0" t="s">
        <v>3116</v>
      </c>
      <c r="D86" s="0" t="s">
        <v>3139</v>
      </c>
      <c r="E86" s="0" t="s">
        <v>3140</v>
      </c>
      <c r="F86" s="0" t="s">
        <v>2948</v>
      </c>
      <c r="G86" s="0" t="s">
        <v>3141</v>
      </c>
    </row>
    <row customHeight="1" ht="11.25">
      <c r="A87" s="429" t="s">
        <v>16</v>
      </c>
      <c r="B87" s="0" t="s">
        <v>3115</v>
      </c>
      <c r="C87" s="0" t="s">
        <v>3116</v>
      </c>
      <c r="D87" s="0" t="s">
        <v>3142</v>
      </c>
      <c r="E87" s="0" t="s">
        <v>3143</v>
      </c>
      <c r="F87" s="0" t="s">
        <v>2948</v>
      </c>
      <c r="G87" s="0" t="s">
        <v>3144</v>
      </c>
    </row>
    <row customHeight="1" ht="11.25">
      <c r="A88" s="429" t="s">
        <v>16</v>
      </c>
      <c r="B88" s="0" t="s">
        <v>3115</v>
      </c>
      <c r="C88" s="0" t="s">
        <v>3116</v>
      </c>
      <c r="D88" s="0" t="s">
        <v>3145</v>
      </c>
      <c r="E88" s="0" t="s">
        <v>3146</v>
      </c>
      <c r="F88" s="0" t="s">
        <v>3018</v>
      </c>
      <c r="G88" s="0" t="s">
        <v>3147</v>
      </c>
    </row>
    <row customHeight="1" ht="11.25">
      <c r="A89" s="429" t="s">
        <v>16</v>
      </c>
      <c r="B89" s="0" t="s">
        <v>3148</v>
      </c>
      <c r="C89" s="0" t="s">
        <v>3149</v>
      </c>
      <c r="D89" s="0" t="s">
        <v>2994</v>
      </c>
      <c r="E89" s="0" t="s">
        <v>3150</v>
      </c>
      <c r="F89" s="0" t="s">
        <v>2948</v>
      </c>
      <c r="G89" s="0" t="s">
        <v>3151</v>
      </c>
    </row>
    <row customHeight="1" ht="11.25">
      <c r="A90" s="429" t="s">
        <v>16</v>
      </c>
      <c r="B90" s="0" t="s">
        <v>3148</v>
      </c>
      <c r="C90" s="0" t="s">
        <v>3149</v>
      </c>
      <c r="D90" s="0" t="s">
        <v>3152</v>
      </c>
      <c r="E90" s="0" t="s">
        <v>3153</v>
      </c>
      <c r="F90" s="0" t="s">
        <v>2948</v>
      </c>
      <c r="G90" s="0" t="s">
        <v>3154</v>
      </c>
    </row>
    <row customHeight="1" ht="11.25">
      <c r="A91" s="429" t="s">
        <v>16</v>
      </c>
      <c r="B91" s="0" t="s">
        <v>3148</v>
      </c>
      <c r="C91" s="0" t="s">
        <v>3149</v>
      </c>
      <c r="D91" s="0" t="s">
        <v>3155</v>
      </c>
      <c r="E91" s="0" t="s">
        <v>3156</v>
      </c>
      <c r="F91" s="0" t="s">
        <v>2948</v>
      </c>
      <c r="G91" s="0" t="s">
        <v>3157</v>
      </c>
    </row>
    <row customHeight="1" ht="11.25">
      <c r="A92" s="429" t="s">
        <v>16</v>
      </c>
      <c r="B92" s="0" t="s">
        <v>3148</v>
      </c>
      <c r="C92" s="0" t="s">
        <v>3149</v>
      </c>
      <c r="D92" s="0" t="s">
        <v>3158</v>
      </c>
      <c r="E92" s="0" t="s">
        <v>3159</v>
      </c>
      <c r="F92" s="0" t="s">
        <v>2948</v>
      </c>
      <c r="G92" s="0" t="s">
        <v>3160</v>
      </c>
    </row>
    <row customHeight="1" ht="11.25">
      <c r="A93" s="429" t="s">
        <v>16</v>
      </c>
      <c r="B93" s="0" t="s">
        <v>3148</v>
      </c>
      <c r="C93" s="0" t="s">
        <v>3149</v>
      </c>
      <c r="D93" s="0" t="s">
        <v>3161</v>
      </c>
      <c r="E93" s="0" t="s">
        <v>3162</v>
      </c>
      <c r="F93" s="0" t="s">
        <v>2948</v>
      </c>
      <c r="G93" s="0" t="s">
        <v>3163</v>
      </c>
    </row>
    <row customHeight="1" ht="11.25">
      <c r="A94" s="429" t="s">
        <v>16</v>
      </c>
      <c r="B94" s="0" t="s">
        <v>3148</v>
      </c>
      <c r="C94" s="0" t="s">
        <v>3149</v>
      </c>
      <c r="D94" s="0" t="s">
        <v>3148</v>
      </c>
      <c r="E94" s="0" t="s">
        <v>3149</v>
      </c>
      <c r="F94" s="0" t="s">
        <v>2949</v>
      </c>
      <c r="G94" s="0" t="s">
        <v>3164</v>
      </c>
    </row>
    <row customHeight="1" ht="11.25">
      <c r="A95" s="429" t="s">
        <v>16</v>
      </c>
      <c r="B95" s="0" t="s">
        <v>3148</v>
      </c>
      <c r="C95" s="0" t="s">
        <v>3149</v>
      </c>
      <c r="D95" s="0" t="s">
        <v>3165</v>
      </c>
      <c r="E95" s="0" t="s">
        <v>3166</v>
      </c>
      <c r="F95" s="0" t="s">
        <v>2948</v>
      </c>
      <c r="G95" s="0" t="s">
        <v>3167</v>
      </c>
    </row>
    <row customHeight="1" ht="11.25">
      <c r="A96" s="429" t="s">
        <v>16</v>
      </c>
      <c r="B96" s="0" t="s">
        <v>3148</v>
      </c>
      <c r="C96" s="0" t="s">
        <v>3149</v>
      </c>
      <c r="D96" s="0" t="s">
        <v>3168</v>
      </c>
      <c r="E96" s="0" t="s">
        <v>3169</v>
      </c>
      <c r="F96" s="0" t="s">
        <v>2948</v>
      </c>
      <c r="G96" s="0" t="s">
        <v>3170</v>
      </c>
    </row>
    <row customHeight="1" ht="11.25">
      <c r="A97" s="429" t="s">
        <v>16</v>
      </c>
      <c r="B97" s="0" t="s">
        <v>3148</v>
      </c>
      <c r="C97" s="0" t="s">
        <v>3149</v>
      </c>
      <c r="D97" s="0" t="s">
        <v>3171</v>
      </c>
      <c r="E97" s="0" t="s">
        <v>3172</v>
      </c>
      <c r="F97" s="0" t="s">
        <v>2948</v>
      </c>
      <c r="G97" s="0" t="s">
        <v>3173</v>
      </c>
    </row>
    <row customHeight="1" ht="11.25">
      <c r="A98" s="429" t="s">
        <v>16</v>
      </c>
      <c r="B98" s="0" t="s">
        <v>3148</v>
      </c>
      <c r="C98" s="0" t="s">
        <v>3149</v>
      </c>
      <c r="D98" s="0" t="s">
        <v>3174</v>
      </c>
      <c r="E98" s="0" t="s">
        <v>3175</v>
      </c>
      <c r="F98" s="0" t="s">
        <v>2948</v>
      </c>
      <c r="G98" s="0" t="s">
        <v>3176</v>
      </c>
    </row>
    <row customHeight="1" ht="11.25">
      <c r="A99" s="429" t="s">
        <v>16</v>
      </c>
      <c r="B99" s="0" t="s">
        <v>3148</v>
      </c>
      <c r="C99" s="0" t="s">
        <v>3149</v>
      </c>
      <c r="D99" s="0" t="s">
        <v>3177</v>
      </c>
      <c r="E99" s="0" t="s">
        <v>3178</v>
      </c>
      <c r="F99" s="0" t="s">
        <v>2948</v>
      </c>
      <c r="G99" s="0" t="s">
        <v>3179</v>
      </c>
    </row>
    <row customHeight="1" ht="11.25">
      <c r="A100" s="429" t="s">
        <v>16</v>
      </c>
      <c r="B100" s="0" t="s">
        <v>3148</v>
      </c>
      <c r="C100" s="0" t="s">
        <v>3149</v>
      </c>
      <c r="D100" s="0" t="s">
        <v>3180</v>
      </c>
      <c r="E100" s="0" t="s">
        <v>3181</v>
      </c>
      <c r="F100" s="0" t="s">
        <v>2948</v>
      </c>
      <c r="G100" s="0" t="s">
        <v>3182</v>
      </c>
    </row>
    <row customHeight="1" ht="11.25">
      <c r="A101" s="429" t="s">
        <v>16</v>
      </c>
      <c r="B101" s="0" t="s">
        <v>3148</v>
      </c>
      <c r="C101" s="0" t="s">
        <v>3149</v>
      </c>
      <c r="D101" s="0" t="s">
        <v>3183</v>
      </c>
      <c r="E101" s="0" t="s">
        <v>3184</v>
      </c>
      <c r="F101" s="0" t="s">
        <v>2948</v>
      </c>
      <c r="G101" s="0" t="s">
        <v>3185</v>
      </c>
    </row>
    <row customHeight="1" ht="11.25">
      <c r="A102" s="429" t="s">
        <v>16</v>
      </c>
      <c r="B102" s="0" t="s">
        <v>3148</v>
      </c>
      <c r="C102" s="0" t="s">
        <v>3149</v>
      </c>
      <c r="D102" s="0" t="s">
        <v>3186</v>
      </c>
      <c r="E102" s="0" t="s">
        <v>3187</v>
      </c>
      <c r="F102" s="0" t="s">
        <v>2948</v>
      </c>
      <c r="G102" s="0" t="s">
        <v>3188</v>
      </c>
    </row>
    <row customHeight="1" ht="11.25">
      <c r="A103" s="429" t="s">
        <v>16</v>
      </c>
      <c r="B103" s="0" t="s">
        <v>3148</v>
      </c>
      <c r="C103" s="0" t="s">
        <v>3149</v>
      </c>
      <c r="D103" s="0" t="s">
        <v>3189</v>
      </c>
      <c r="E103" s="0" t="s">
        <v>3190</v>
      </c>
      <c r="F103" s="0" t="s">
        <v>3018</v>
      </c>
      <c r="G103" s="0" t="s">
        <v>3191</v>
      </c>
    </row>
    <row customHeight="1" ht="11.25">
      <c r="A104" s="429" t="s">
        <v>16</v>
      </c>
      <c r="B104" s="0" t="s">
        <v>3148</v>
      </c>
      <c r="C104" s="0" t="s">
        <v>3149</v>
      </c>
      <c r="D104" s="0" t="s">
        <v>3192</v>
      </c>
      <c r="E104" s="0" t="s">
        <v>3193</v>
      </c>
      <c r="F104" s="0" t="s">
        <v>3018</v>
      </c>
      <c r="G104" s="0" t="s">
        <v>3194</v>
      </c>
    </row>
    <row customHeight="1" ht="11.25">
      <c r="A105" s="429" t="s">
        <v>16</v>
      </c>
      <c r="B105" s="0" t="s">
        <v>3148</v>
      </c>
      <c r="C105" s="0" t="s">
        <v>3149</v>
      </c>
      <c r="D105" s="0" t="s">
        <v>3195</v>
      </c>
      <c r="E105" s="0" t="s">
        <v>3196</v>
      </c>
      <c r="F105" s="0" t="s">
        <v>3018</v>
      </c>
      <c r="G105" s="0" t="s">
        <v>3197</v>
      </c>
    </row>
    <row customHeight="1" ht="11.25">
      <c r="A106" s="429" t="s">
        <v>16</v>
      </c>
      <c r="B106" s="0" t="s">
        <v>3198</v>
      </c>
      <c r="C106" s="0" t="s">
        <v>3199</v>
      </c>
      <c r="D106" s="0" t="s">
        <v>3200</v>
      </c>
      <c r="E106" s="0" t="s">
        <v>3201</v>
      </c>
      <c r="F106" s="0" t="s">
        <v>2948</v>
      </c>
      <c r="G106" s="0" t="s">
        <v>3202</v>
      </c>
    </row>
    <row customHeight="1" ht="11.25">
      <c r="A107" s="429" t="s">
        <v>16</v>
      </c>
      <c r="B107" s="0" t="s">
        <v>3198</v>
      </c>
      <c r="C107" s="0" t="s">
        <v>3199</v>
      </c>
      <c r="D107" s="0" t="s">
        <v>3203</v>
      </c>
      <c r="E107" s="0" t="s">
        <v>3204</v>
      </c>
      <c r="F107" s="0" t="s">
        <v>2948</v>
      </c>
      <c r="G107" s="0" t="s">
        <v>3205</v>
      </c>
    </row>
    <row customHeight="1" ht="11.25">
      <c r="A108" s="429" t="s">
        <v>16</v>
      </c>
      <c r="B108" s="0" t="s">
        <v>3198</v>
      </c>
      <c r="C108" s="0" t="s">
        <v>3199</v>
      </c>
      <c r="D108" s="0" t="s">
        <v>3206</v>
      </c>
      <c r="E108" s="0" t="s">
        <v>3207</v>
      </c>
      <c r="F108" s="0" t="s">
        <v>2948</v>
      </c>
      <c r="G108" s="0" t="s">
        <v>3208</v>
      </c>
    </row>
    <row customHeight="1" ht="11.25">
      <c r="A109" s="429" t="s">
        <v>16</v>
      </c>
      <c r="B109" s="0" t="s">
        <v>3198</v>
      </c>
      <c r="C109" s="0" t="s">
        <v>3199</v>
      </c>
      <c r="D109" s="0" t="s">
        <v>3198</v>
      </c>
      <c r="E109" s="0" t="s">
        <v>3199</v>
      </c>
      <c r="F109" s="0" t="s">
        <v>2949</v>
      </c>
      <c r="G109" s="0" t="s">
        <v>3209</v>
      </c>
    </row>
    <row customHeight="1" ht="11.25">
      <c r="A110" s="429" t="s">
        <v>16</v>
      </c>
      <c r="B110" s="0" t="s">
        <v>3198</v>
      </c>
      <c r="C110" s="0" t="s">
        <v>3199</v>
      </c>
      <c r="D110" s="0" t="s">
        <v>3210</v>
      </c>
      <c r="E110" s="0" t="s">
        <v>3211</v>
      </c>
      <c r="F110" s="0" t="s">
        <v>2948</v>
      </c>
      <c r="G110" s="0" t="s">
        <v>3212</v>
      </c>
    </row>
    <row customHeight="1" ht="11.25">
      <c r="A111" s="429" t="s">
        <v>16</v>
      </c>
      <c r="B111" s="0" t="s">
        <v>3198</v>
      </c>
      <c r="C111" s="0" t="s">
        <v>3199</v>
      </c>
      <c r="D111" s="0" t="s">
        <v>3213</v>
      </c>
      <c r="E111" s="0" t="s">
        <v>3214</v>
      </c>
      <c r="F111" s="0" t="s">
        <v>2948</v>
      </c>
      <c r="G111" s="0" t="s">
        <v>3215</v>
      </c>
    </row>
    <row customHeight="1" ht="11.25">
      <c r="A112" s="429" t="s">
        <v>16</v>
      </c>
      <c r="B112" s="0" t="s">
        <v>3198</v>
      </c>
      <c r="C112" s="0" t="s">
        <v>3199</v>
      </c>
      <c r="D112" s="0" t="s">
        <v>3216</v>
      </c>
      <c r="E112" s="0" t="s">
        <v>3217</v>
      </c>
      <c r="F112" s="0" t="s">
        <v>2948</v>
      </c>
      <c r="G112" s="0" t="s">
        <v>3218</v>
      </c>
    </row>
    <row customHeight="1" ht="11.25">
      <c r="A113" s="429" t="s">
        <v>16</v>
      </c>
      <c r="B113" s="0" t="s">
        <v>3198</v>
      </c>
      <c r="C113" s="0" t="s">
        <v>3199</v>
      </c>
      <c r="D113" s="0" t="s">
        <v>3219</v>
      </c>
      <c r="E113" s="0" t="s">
        <v>3220</v>
      </c>
      <c r="F113" s="0" t="s">
        <v>2948</v>
      </c>
      <c r="G113" s="0" t="s">
        <v>3221</v>
      </c>
    </row>
    <row customHeight="1" ht="11.25">
      <c r="A114" s="429" t="s">
        <v>16</v>
      </c>
      <c r="B114" s="0" t="s">
        <v>3198</v>
      </c>
      <c r="C114" s="0" t="s">
        <v>3199</v>
      </c>
      <c r="D114" s="0" t="s">
        <v>3222</v>
      </c>
      <c r="E114" s="0" t="s">
        <v>3223</v>
      </c>
      <c r="F114" s="0" t="s">
        <v>2948</v>
      </c>
      <c r="G114" s="0" t="s">
        <v>3224</v>
      </c>
    </row>
    <row customHeight="1" ht="11.25">
      <c r="A115" s="429" t="s">
        <v>16</v>
      </c>
      <c r="B115" s="0" t="s">
        <v>3198</v>
      </c>
      <c r="C115" s="0" t="s">
        <v>3199</v>
      </c>
      <c r="D115" s="0" t="s">
        <v>3225</v>
      </c>
      <c r="E115" s="0" t="s">
        <v>3226</v>
      </c>
      <c r="F115" s="0" t="s">
        <v>2948</v>
      </c>
      <c r="G115" s="0" t="s">
        <v>3227</v>
      </c>
    </row>
    <row customHeight="1" ht="11.25">
      <c r="A116" s="429" t="s">
        <v>16</v>
      </c>
      <c r="B116" s="0" t="s">
        <v>3198</v>
      </c>
      <c r="C116" s="0" t="s">
        <v>3199</v>
      </c>
      <c r="D116" s="0" t="s">
        <v>3228</v>
      </c>
      <c r="E116" s="0" t="s">
        <v>3229</v>
      </c>
      <c r="F116" s="0" t="s">
        <v>3018</v>
      </c>
      <c r="G116" s="0" t="s">
        <v>3230</v>
      </c>
    </row>
    <row customHeight="1" ht="11.25">
      <c r="A117" s="429" t="s">
        <v>16</v>
      </c>
      <c r="B117" s="0" t="s">
        <v>3231</v>
      </c>
      <c r="C117" s="0" t="s">
        <v>3232</v>
      </c>
      <c r="D117" s="0" t="s">
        <v>3233</v>
      </c>
      <c r="E117" s="0" t="s">
        <v>3234</v>
      </c>
      <c r="F117" s="0" t="s">
        <v>2948</v>
      </c>
      <c r="G117" s="0" t="s">
        <v>3235</v>
      </c>
    </row>
    <row customHeight="1" ht="11.25">
      <c r="A118" s="429" t="s">
        <v>16</v>
      </c>
      <c r="B118" s="0" t="s">
        <v>3231</v>
      </c>
      <c r="C118" s="0" t="s">
        <v>3232</v>
      </c>
      <c r="D118" s="0" t="s">
        <v>3236</v>
      </c>
      <c r="E118" s="0" t="s">
        <v>3237</v>
      </c>
      <c r="F118" s="0" t="s">
        <v>2948</v>
      </c>
      <c r="G118" s="0" t="s">
        <v>3238</v>
      </c>
    </row>
    <row customHeight="1" ht="11.25">
      <c r="A119" s="429" t="s">
        <v>16</v>
      </c>
      <c r="B119" s="0" t="s">
        <v>3231</v>
      </c>
      <c r="C119" s="0" t="s">
        <v>3232</v>
      </c>
      <c r="D119" s="0" t="s">
        <v>3231</v>
      </c>
      <c r="E119" s="0" t="s">
        <v>3232</v>
      </c>
      <c r="F119" s="0" t="s">
        <v>2949</v>
      </c>
      <c r="G119" s="0" t="s">
        <v>3239</v>
      </c>
    </row>
    <row customHeight="1" ht="11.25">
      <c r="A120" s="429" t="s">
        <v>16</v>
      </c>
      <c r="B120" s="0" t="s">
        <v>3231</v>
      </c>
      <c r="C120" s="0" t="s">
        <v>3232</v>
      </c>
      <c r="D120" s="0" t="s">
        <v>3240</v>
      </c>
      <c r="E120" s="0" t="s">
        <v>3241</v>
      </c>
      <c r="F120" s="0" t="s">
        <v>2948</v>
      </c>
      <c r="G120" s="0" t="s">
        <v>3242</v>
      </c>
    </row>
    <row customHeight="1" ht="11.25">
      <c r="A121" s="429" t="s">
        <v>16</v>
      </c>
      <c r="B121" s="0" t="s">
        <v>3231</v>
      </c>
      <c r="C121" s="0" t="s">
        <v>3232</v>
      </c>
      <c r="D121" s="0" t="s">
        <v>2982</v>
      </c>
      <c r="E121" s="0" t="s">
        <v>3243</v>
      </c>
      <c r="F121" s="0" t="s">
        <v>2948</v>
      </c>
      <c r="G121" s="0" t="s">
        <v>3244</v>
      </c>
    </row>
    <row customHeight="1" ht="11.25">
      <c r="A122" s="429" t="s">
        <v>16</v>
      </c>
      <c r="B122" s="0" t="s">
        <v>3231</v>
      </c>
      <c r="C122" s="0" t="s">
        <v>3232</v>
      </c>
      <c r="D122" s="0" t="s">
        <v>3245</v>
      </c>
      <c r="E122" s="0" t="s">
        <v>3246</v>
      </c>
      <c r="F122" s="0" t="s">
        <v>2948</v>
      </c>
      <c r="G122" s="0" t="s">
        <v>3247</v>
      </c>
    </row>
    <row customHeight="1" ht="11.25">
      <c r="A123" s="429" t="s">
        <v>16</v>
      </c>
      <c r="B123" s="0" t="s">
        <v>3231</v>
      </c>
      <c r="C123" s="0" t="s">
        <v>3232</v>
      </c>
      <c r="D123" s="0" t="s">
        <v>3248</v>
      </c>
      <c r="E123" s="0" t="s">
        <v>3249</v>
      </c>
      <c r="F123" s="0" t="s">
        <v>2948</v>
      </c>
      <c r="G123" s="0" t="s">
        <v>3250</v>
      </c>
    </row>
    <row customHeight="1" ht="11.25">
      <c r="A124" s="429" t="s">
        <v>16</v>
      </c>
      <c r="B124" s="0" t="s">
        <v>3231</v>
      </c>
      <c r="C124" s="0" t="s">
        <v>3232</v>
      </c>
      <c r="D124" s="0" t="s">
        <v>3251</v>
      </c>
      <c r="E124" s="0" t="s">
        <v>3252</v>
      </c>
      <c r="F124" s="0" t="s">
        <v>2948</v>
      </c>
      <c r="G124" s="0" t="s">
        <v>3253</v>
      </c>
    </row>
    <row customHeight="1" ht="11.25">
      <c r="A125" s="429" t="s">
        <v>16</v>
      </c>
      <c r="B125" s="0" t="s">
        <v>3231</v>
      </c>
      <c r="C125" s="0" t="s">
        <v>3232</v>
      </c>
      <c r="D125" s="0" t="s">
        <v>3254</v>
      </c>
      <c r="E125" s="0" t="s">
        <v>3255</v>
      </c>
      <c r="F125" s="0" t="s">
        <v>2948</v>
      </c>
      <c r="G125" s="0" t="s">
        <v>3256</v>
      </c>
    </row>
    <row customHeight="1" ht="11.25">
      <c r="A126" s="429" t="s">
        <v>16</v>
      </c>
      <c r="B126" s="0" t="s">
        <v>3231</v>
      </c>
      <c r="C126" s="0" t="s">
        <v>3232</v>
      </c>
      <c r="D126" s="0" t="s">
        <v>3257</v>
      </c>
      <c r="E126" s="0" t="s">
        <v>3258</v>
      </c>
      <c r="F126" s="0" t="s">
        <v>2948</v>
      </c>
      <c r="G126" s="0" t="s">
        <v>3259</v>
      </c>
    </row>
    <row customHeight="1" ht="11.25">
      <c r="A127" s="429" t="s">
        <v>16</v>
      </c>
      <c r="B127" s="0" t="s">
        <v>3231</v>
      </c>
      <c r="C127" s="0" t="s">
        <v>3232</v>
      </c>
      <c r="D127" s="0" t="s">
        <v>3260</v>
      </c>
      <c r="E127" s="0" t="s">
        <v>3261</v>
      </c>
      <c r="F127" s="0" t="s">
        <v>3018</v>
      </c>
      <c r="G127" s="0" t="s">
        <v>3262</v>
      </c>
    </row>
    <row customHeight="1" ht="11.25">
      <c r="A128" s="429" t="s">
        <v>16</v>
      </c>
      <c r="B128" s="0" t="s">
        <v>3263</v>
      </c>
      <c r="C128" s="0" t="s">
        <v>3264</v>
      </c>
      <c r="D128" s="0" t="s">
        <v>3265</v>
      </c>
      <c r="E128" s="0" t="s">
        <v>3266</v>
      </c>
      <c r="F128" s="0" t="s">
        <v>2948</v>
      </c>
      <c r="G128" s="0" t="s">
        <v>3267</v>
      </c>
    </row>
    <row customHeight="1" ht="11.25">
      <c r="A129" s="429" t="s">
        <v>16</v>
      </c>
      <c r="B129" s="0" t="s">
        <v>3263</v>
      </c>
      <c r="C129" s="0" t="s">
        <v>3264</v>
      </c>
      <c r="D129" s="0" t="s">
        <v>3268</v>
      </c>
      <c r="E129" s="0" t="s">
        <v>3269</v>
      </c>
      <c r="F129" s="0" t="s">
        <v>2948</v>
      </c>
      <c r="G129" s="0" t="s">
        <v>3270</v>
      </c>
    </row>
    <row customHeight="1" ht="11.25">
      <c r="A130" s="429" t="s">
        <v>16</v>
      </c>
      <c r="B130" s="0" t="s">
        <v>3263</v>
      </c>
      <c r="C130" s="0" t="s">
        <v>3264</v>
      </c>
      <c r="D130" s="0" t="s">
        <v>3271</v>
      </c>
      <c r="E130" s="0" t="s">
        <v>3272</v>
      </c>
      <c r="F130" s="0" t="s">
        <v>2948</v>
      </c>
      <c r="G130" s="0" t="s">
        <v>3273</v>
      </c>
    </row>
    <row customHeight="1" ht="11.25">
      <c r="A131" s="429" t="s">
        <v>16</v>
      </c>
      <c r="B131" s="0" t="s">
        <v>3263</v>
      </c>
      <c r="C131" s="0" t="s">
        <v>3264</v>
      </c>
      <c r="D131" s="0" t="s">
        <v>3274</v>
      </c>
      <c r="E131" s="0" t="s">
        <v>3275</v>
      </c>
      <c r="F131" s="0" t="s">
        <v>2948</v>
      </c>
      <c r="G131" s="0" t="s">
        <v>3276</v>
      </c>
    </row>
    <row customHeight="1" ht="11.25">
      <c r="A132" s="429" t="s">
        <v>16</v>
      </c>
      <c r="B132" s="0" t="s">
        <v>3263</v>
      </c>
      <c r="C132" s="0" t="s">
        <v>3264</v>
      </c>
      <c r="D132" s="0" t="s">
        <v>3277</v>
      </c>
      <c r="E132" s="0" t="s">
        <v>3278</v>
      </c>
      <c r="F132" s="0" t="s">
        <v>2948</v>
      </c>
      <c r="G132" s="0" t="s">
        <v>3279</v>
      </c>
    </row>
    <row customHeight="1" ht="11.25">
      <c r="A133" s="429" t="s">
        <v>16</v>
      </c>
      <c r="B133" s="0" t="s">
        <v>3263</v>
      </c>
      <c r="C133" s="0" t="s">
        <v>3264</v>
      </c>
      <c r="D133" s="0" t="s">
        <v>3280</v>
      </c>
      <c r="E133" s="0" t="s">
        <v>3281</v>
      </c>
      <c r="F133" s="0" t="s">
        <v>2948</v>
      </c>
      <c r="G133" s="0" t="s">
        <v>3282</v>
      </c>
    </row>
    <row customHeight="1" ht="11.25">
      <c r="A134" s="429" t="s">
        <v>16</v>
      </c>
      <c r="B134" s="0" t="s">
        <v>3263</v>
      </c>
      <c r="C134" s="0" t="s">
        <v>3264</v>
      </c>
      <c r="D134" s="0" t="s">
        <v>3263</v>
      </c>
      <c r="E134" s="0" t="s">
        <v>3264</v>
      </c>
      <c r="F134" s="0" t="s">
        <v>2949</v>
      </c>
      <c r="G134" s="0" t="s">
        <v>3283</v>
      </c>
    </row>
    <row customHeight="1" ht="11.25">
      <c r="A135" s="429" t="s">
        <v>16</v>
      </c>
      <c r="B135" s="0" t="s">
        <v>3263</v>
      </c>
      <c r="C135" s="0" t="s">
        <v>3264</v>
      </c>
      <c r="D135" s="0" t="s">
        <v>3284</v>
      </c>
      <c r="E135" s="0" t="s">
        <v>3285</v>
      </c>
      <c r="F135" s="0" t="s">
        <v>2948</v>
      </c>
      <c r="G135" s="0" t="s">
        <v>3286</v>
      </c>
    </row>
    <row customHeight="1" ht="11.25">
      <c r="A136" s="429" t="s">
        <v>16</v>
      </c>
      <c r="B136" s="0" t="s">
        <v>3263</v>
      </c>
      <c r="C136" s="0" t="s">
        <v>3264</v>
      </c>
      <c r="D136" s="0" t="s">
        <v>3287</v>
      </c>
      <c r="E136" s="0" t="s">
        <v>3288</v>
      </c>
      <c r="F136" s="0" t="s">
        <v>2948</v>
      </c>
      <c r="G136" s="0" t="s">
        <v>3289</v>
      </c>
    </row>
    <row customHeight="1" ht="11.25">
      <c r="A137" s="429" t="s">
        <v>16</v>
      </c>
      <c r="B137" s="0" t="s">
        <v>3263</v>
      </c>
      <c r="C137" s="0" t="s">
        <v>3264</v>
      </c>
      <c r="D137" s="0" t="s">
        <v>3290</v>
      </c>
      <c r="E137" s="0" t="s">
        <v>3291</v>
      </c>
      <c r="F137" s="0" t="s">
        <v>2948</v>
      </c>
      <c r="G137" s="0" t="s">
        <v>3292</v>
      </c>
    </row>
    <row customHeight="1" ht="11.25">
      <c r="A138" s="429" t="s">
        <v>16</v>
      </c>
      <c r="B138" s="0" t="s">
        <v>3263</v>
      </c>
      <c r="C138" s="0" t="s">
        <v>3264</v>
      </c>
      <c r="D138" s="0" t="s">
        <v>3293</v>
      </c>
      <c r="E138" s="0" t="s">
        <v>3294</v>
      </c>
      <c r="F138" s="0" t="s">
        <v>2948</v>
      </c>
      <c r="G138" s="0" t="s">
        <v>3295</v>
      </c>
    </row>
    <row customHeight="1" ht="11.25">
      <c r="A139" s="429" t="s">
        <v>16</v>
      </c>
      <c r="B139" s="0" t="s">
        <v>3263</v>
      </c>
      <c r="C139" s="0" t="s">
        <v>3264</v>
      </c>
      <c r="D139" s="0" t="s">
        <v>3296</v>
      </c>
      <c r="E139" s="0" t="s">
        <v>3297</v>
      </c>
      <c r="F139" s="0" t="s">
        <v>2948</v>
      </c>
      <c r="G139" s="0" t="s">
        <v>3298</v>
      </c>
    </row>
    <row customHeight="1" ht="11.25">
      <c r="A140" s="429" t="s">
        <v>16</v>
      </c>
      <c r="B140" s="0" t="s">
        <v>3263</v>
      </c>
      <c r="C140" s="0" t="s">
        <v>3264</v>
      </c>
      <c r="D140" s="0" t="s">
        <v>3299</v>
      </c>
      <c r="E140" s="0" t="s">
        <v>3300</v>
      </c>
      <c r="F140" s="0" t="s">
        <v>2948</v>
      </c>
      <c r="G140" s="0" t="s">
        <v>3301</v>
      </c>
    </row>
    <row customHeight="1" ht="11.25">
      <c r="A141" s="429" t="s">
        <v>16</v>
      </c>
      <c r="B141" s="0" t="s">
        <v>3263</v>
      </c>
      <c r="C141" s="0" t="s">
        <v>3264</v>
      </c>
      <c r="D141" s="0" t="s">
        <v>3302</v>
      </c>
      <c r="E141" s="0" t="s">
        <v>3303</v>
      </c>
      <c r="F141" s="0" t="s">
        <v>2948</v>
      </c>
      <c r="G141" s="0" t="s">
        <v>3304</v>
      </c>
    </row>
    <row customHeight="1" ht="11.25">
      <c r="A142" s="429" t="s">
        <v>16</v>
      </c>
      <c r="B142" s="0" t="s">
        <v>3263</v>
      </c>
      <c r="C142" s="0" t="s">
        <v>3264</v>
      </c>
      <c r="D142" s="0" t="s">
        <v>3305</v>
      </c>
      <c r="E142" s="0" t="s">
        <v>3306</v>
      </c>
      <c r="F142" s="0" t="s">
        <v>2948</v>
      </c>
      <c r="G142" s="0" t="s">
        <v>3307</v>
      </c>
    </row>
    <row customHeight="1" ht="11.25">
      <c r="A143" s="429" t="s">
        <v>16</v>
      </c>
      <c r="B143" s="0" t="s">
        <v>3263</v>
      </c>
      <c r="C143" s="0" t="s">
        <v>3264</v>
      </c>
      <c r="D143" s="0" t="s">
        <v>3103</v>
      </c>
      <c r="E143" s="0" t="s">
        <v>3308</v>
      </c>
      <c r="F143" s="0" t="s">
        <v>2948</v>
      </c>
      <c r="G143" s="0" t="s">
        <v>3309</v>
      </c>
    </row>
    <row customHeight="1" ht="11.25">
      <c r="A144" s="429" t="s">
        <v>16</v>
      </c>
      <c r="B144" s="0" t="s">
        <v>3263</v>
      </c>
      <c r="C144" s="0" t="s">
        <v>3264</v>
      </c>
      <c r="D144" s="0" t="s">
        <v>3310</v>
      </c>
      <c r="E144" s="0" t="s">
        <v>3311</v>
      </c>
      <c r="F144" s="0" t="s">
        <v>2948</v>
      </c>
      <c r="G144" s="0" t="s">
        <v>3312</v>
      </c>
    </row>
    <row customHeight="1" ht="11.25">
      <c r="A145" s="429" t="s">
        <v>16</v>
      </c>
      <c r="B145" s="0" t="s">
        <v>3263</v>
      </c>
      <c r="C145" s="0" t="s">
        <v>3264</v>
      </c>
      <c r="D145" s="0" t="s">
        <v>3313</v>
      </c>
      <c r="E145" s="0" t="s">
        <v>3314</v>
      </c>
      <c r="F145" s="0" t="s">
        <v>2948</v>
      </c>
      <c r="G145" s="0" t="s">
        <v>3315</v>
      </c>
    </row>
    <row customHeight="1" ht="11.25">
      <c r="A146" s="429" t="s">
        <v>16</v>
      </c>
      <c r="B146" s="0" t="s">
        <v>104</v>
      </c>
      <c r="C146" s="0" t="s">
        <v>3316</v>
      </c>
      <c r="D146" s="0" t="s">
        <v>105</v>
      </c>
      <c r="E146" s="0" t="s">
        <v>106</v>
      </c>
      <c r="F146" s="0" t="s">
        <v>2948</v>
      </c>
      <c r="G146" s="0" t="s">
        <v>103</v>
      </c>
    </row>
    <row customHeight="1" ht="11.25">
      <c r="A147" s="429" t="s">
        <v>16</v>
      </c>
      <c r="B147" s="0" t="s">
        <v>104</v>
      </c>
      <c r="C147" s="0" t="s">
        <v>3316</v>
      </c>
      <c r="D147" s="0" t="s">
        <v>3317</v>
      </c>
      <c r="E147" s="0" t="s">
        <v>3318</v>
      </c>
      <c r="F147" s="0" t="s">
        <v>2948</v>
      </c>
      <c r="G147" s="0" t="s">
        <v>3319</v>
      </c>
    </row>
    <row customHeight="1" ht="11.25">
      <c r="A148" s="429" t="s">
        <v>16</v>
      </c>
      <c r="B148" s="0" t="s">
        <v>104</v>
      </c>
      <c r="C148" s="0" t="s">
        <v>3316</v>
      </c>
      <c r="D148" s="0" t="s">
        <v>3320</v>
      </c>
      <c r="E148" s="0" t="s">
        <v>3321</v>
      </c>
      <c r="F148" s="0" t="s">
        <v>2948</v>
      </c>
      <c r="G148" s="0" t="s">
        <v>3322</v>
      </c>
    </row>
    <row customHeight="1" ht="11.25">
      <c r="A149" s="429" t="s">
        <v>16</v>
      </c>
      <c r="B149" s="0" t="s">
        <v>104</v>
      </c>
      <c r="C149" s="0" t="s">
        <v>3316</v>
      </c>
      <c r="D149" s="0" t="s">
        <v>3323</v>
      </c>
      <c r="E149" s="0" t="s">
        <v>3324</v>
      </c>
      <c r="F149" s="0" t="s">
        <v>2948</v>
      </c>
      <c r="G149" s="0" t="s">
        <v>3325</v>
      </c>
    </row>
    <row customHeight="1" ht="11.25">
      <c r="A150" s="429" t="s">
        <v>16</v>
      </c>
      <c r="B150" s="0" t="s">
        <v>104</v>
      </c>
      <c r="C150" s="0" t="s">
        <v>3316</v>
      </c>
      <c r="D150" s="0" t="s">
        <v>104</v>
      </c>
      <c r="E150" s="0" t="s">
        <v>3316</v>
      </c>
      <c r="F150" s="0" t="s">
        <v>2949</v>
      </c>
      <c r="G150" s="0" t="s">
        <v>3326</v>
      </c>
    </row>
    <row customHeight="1" ht="11.25">
      <c r="A151" s="429" t="s">
        <v>16</v>
      </c>
      <c r="B151" s="0" t="s">
        <v>104</v>
      </c>
      <c r="C151" s="0" t="s">
        <v>3316</v>
      </c>
      <c r="D151" s="0" t="s">
        <v>3327</v>
      </c>
      <c r="E151" s="0" t="s">
        <v>3328</v>
      </c>
      <c r="F151" s="0" t="s">
        <v>2948</v>
      </c>
      <c r="G151" s="0" t="s">
        <v>3329</v>
      </c>
    </row>
    <row customHeight="1" ht="11.25">
      <c r="A152" s="429" t="s">
        <v>16</v>
      </c>
      <c r="B152" s="0" t="s">
        <v>104</v>
      </c>
      <c r="C152" s="0" t="s">
        <v>3316</v>
      </c>
      <c r="D152" s="0" t="s">
        <v>3330</v>
      </c>
      <c r="E152" s="0" t="s">
        <v>3331</v>
      </c>
      <c r="F152" s="0" t="s">
        <v>2948</v>
      </c>
      <c r="G152" s="0" t="s">
        <v>3332</v>
      </c>
    </row>
    <row customHeight="1" ht="11.25">
      <c r="A153" s="429" t="s">
        <v>16</v>
      </c>
      <c r="B153" s="0" t="s">
        <v>104</v>
      </c>
      <c r="C153" s="0" t="s">
        <v>3316</v>
      </c>
      <c r="D153" s="0" t="s">
        <v>3333</v>
      </c>
      <c r="E153" s="0" t="s">
        <v>3334</v>
      </c>
      <c r="F153" s="0" t="s">
        <v>3018</v>
      </c>
      <c r="G153" s="0" t="s">
        <v>3335</v>
      </c>
    </row>
    <row customHeight="1" ht="11.25">
      <c r="A154" s="429" t="s">
        <v>16</v>
      </c>
      <c r="B154" s="0" t="s">
        <v>104</v>
      </c>
      <c r="C154" s="0" t="s">
        <v>3316</v>
      </c>
      <c r="D154" s="0" t="s">
        <v>3336</v>
      </c>
      <c r="E154" s="0" t="s">
        <v>3337</v>
      </c>
      <c r="F154" s="0" t="s">
        <v>3018</v>
      </c>
      <c r="G154" s="0" t="s">
        <v>3338</v>
      </c>
    </row>
    <row customHeight="1" ht="11.25">
      <c r="A155" s="429" t="s">
        <v>16</v>
      </c>
      <c r="B155" s="0" t="s">
        <v>3339</v>
      </c>
      <c r="C155" s="0" t="s">
        <v>3340</v>
      </c>
      <c r="D155" s="0" t="s">
        <v>3341</v>
      </c>
      <c r="E155" s="0" t="s">
        <v>3342</v>
      </c>
      <c r="F155" s="0" t="s">
        <v>2948</v>
      </c>
      <c r="G155" s="0" t="s">
        <v>3343</v>
      </c>
    </row>
    <row customHeight="1" ht="11.25">
      <c r="A156" s="429" t="s">
        <v>16</v>
      </c>
      <c r="B156" s="0" t="s">
        <v>3339</v>
      </c>
      <c r="C156" s="0" t="s">
        <v>3340</v>
      </c>
      <c r="D156" s="0" t="s">
        <v>3344</v>
      </c>
      <c r="E156" s="0" t="s">
        <v>3345</v>
      </c>
      <c r="F156" s="0" t="s">
        <v>2948</v>
      </c>
      <c r="G156" s="0" t="s">
        <v>3346</v>
      </c>
    </row>
    <row customHeight="1" ht="11.25">
      <c r="A157" s="429" t="s">
        <v>16</v>
      </c>
      <c r="B157" s="0" t="s">
        <v>3339</v>
      </c>
      <c r="C157" s="0" t="s">
        <v>3340</v>
      </c>
      <c r="D157" s="0" t="s">
        <v>3347</v>
      </c>
      <c r="E157" s="0" t="s">
        <v>3348</v>
      </c>
      <c r="F157" s="0" t="s">
        <v>2948</v>
      </c>
      <c r="G157" s="0" t="s">
        <v>3349</v>
      </c>
    </row>
    <row customHeight="1" ht="11.25">
      <c r="A158" s="429" t="s">
        <v>16</v>
      </c>
      <c r="B158" s="0" t="s">
        <v>3339</v>
      </c>
      <c r="C158" s="0" t="s">
        <v>3340</v>
      </c>
      <c r="D158" s="0" t="s">
        <v>3350</v>
      </c>
      <c r="E158" s="0" t="s">
        <v>3351</v>
      </c>
      <c r="F158" s="0" t="s">
        <v>2948</v>
      </c>
      <c r="G158" s="0" t="s">
        <v>3352</v>
      </c>
    </row>
    <row customHeight="1" ht="11.25">
      <c r="A159" s="429" t="s">
        <v>16</v>
      </c>
      <c r="B159" s="0" t="s">
        <v>3339</v>
      </c>
      <c r="C159" s="0" t="s">
        <v>3340</v>
      </c>
      <c r="D159" s="0" t="s">
        <v>3353</v>
      </c>
      <c r="E159" s="0" t="s">
        <v>3354</v>
      </c>
      <c r="F159" s="0" t="s">
        <v>2948</v>
      </c>
      <c r="G159" s="0" t="s">
        <v>3355</v>
      </c>
    </row>
    <row customHeight="1" ht="11.25">
      <c r="A160" s="429" t="s">
        <v>16</v>
      </c>
      <c r="B160" s="0" t="s">
        <v>3339</v>
      </c>
      <c r="C160" s="0" t="s">
        <v>3340</v>
      </c>
      <c r="D160" s="0" t="s">
        <v>3356</v>
      </c>
      <c r="E160" s="0" t="s">
        <v>3357</v>
      </c>
      <c r="F160" s="0" t="s">
        <v>2948</v>
      </c>
      <c r="G160" s="0" t="s">
        <v>3358</v>
      </c>
    </row>
    <row customHeight="1" ht="11.25">
      <c r="A161" s="429" t="s">
        <v>16</v>
      </c>
      <c r="B161" s="0" t="s">
        <v>3339</v>
      </c>
      <c r="C161" s="0" t="s">
        <v>3340</v>
      </c>
      <c r="D161" s="0" t="s">
        <v>3339</v>
      </c>
      <c r="E161" s="0" t="s">
        <v>3340</v>
      </c>
      <c r="F161" s="0" t="s">
        <v>2949</v>
      </c>
      <c r="G161" s="0" t="s">
        <v>3359</v>
      </c>
    </row>
    <row customHeight="1" ht="11.25">
      <c r="A162" s="429" t="s">
        <v>16</v>
      </c>
      <c r="B162" s="0" t="s">
        <v>3339</v>
      </c>
      <c r="C162" s="0" t="s">
        <v>3340</v>
      </c>
      <c r="D162" s="0" t="s">
        <v>3360</v>
      </c>
      <c r="E162" s="0" t="s">
        <v>3361</v>
      </c>
      <c r="F162" s="0" t="s">
        <v>2948</v>
      </c>
      <c r="G162" s="0" t="s">
        <v>3362</v>
      </c>
    </row>
    <row customHeight="1" ht="11.25">
      <c r="A163" s="429" t="s">
        <v>16</v>
      </c>
      <c r="B163" s="0" t="s">
        <v>3339</v>
      </c>
      <c r="C163" s="0" t="s">
        <v>3340</v>
      </c>
      <c r="D163" s="0" t="s">
        <v>3363</v>
      </c>
      <c r="E163" s="0" t="s">
        <v>3364</v>
      </c>
      <c r="F163" s="0" t="s">
        <v>2948</v>
      </c>
      <c r="G163" s="0" t="s">
        <v>3365</v>
      </c>
    </row>
    <row customHeight="1" ht="11.25">
      <c r="A164" s="429" t="s">
        <v>16</v>
      </c>
      <c r="B164" s="0" t="s">
        <v>3366</v>
      </c>
      <c r="C164" s="0" t="s">
        <v>3367</v>
      </c>
      <c r="D164" s="0" t="s">
        <v>3368</v>
      </c>
      <c r="E164" s="0" t="s">
        <v>3369</v>
      </c>
      <c r="F164" s="0" t="s">
        <v>2948</v>
      </c>
      <c r="G164" s="0" t="s">
        <v>3370</v>
      </c>
    </row>
    <row customHeight="1" ht="11.25">
      <c r="A165" s="429" t="s">
        <v>16</v>
      </c>
      <c r="B165" s="0" t="s">
        <v>3366</v>
      </c>
      <c r="C165" s="0" t="s">
        <v>3367</v>
      </c>
      <c r="D165" s="0" t="s">
        <v>3371</v>
      </c>
      <c r="E165" s="0" t="s">
        <v>3372</v>
      </c>
      <c r="F165" s="0" t="s">
        <v>2948</v>
      </c>
      <c r="G165" s="0" t="s">
        <v>3373</v>
      </c>
    </row>
    <row customHeight="1" ht="11.25">
      <c r="A166" s="429" t="s">
        <v>16</v>
      </c>
      <c r="B166" s="0" t="s">
        <v>3366</v>
      </c>
      <c r="C166" s="0" t="s">
        <v>3367</v>
      </c>
      <c r="D166" s="0" t="s">
        <v>3366</v>
      </c>
      <c r="E166" s="0" t="s">
        <v>3367</v>
      </c>
      <c r="F166" s="0" t="s">
        <v>2949</v>
      </c>
      <c r="G166" s="0" t="s">
        <v>3374</v>
      </c>
    </row>
    <row customHeight="1" ht="11.25">
      <c r="A167" s="429" t="s">
        <v>16</v>
      </c>
      <c r="B167" s="0" t="s">
        <v>3366</v>
      </c>
      <c r="C167" s="0" t="s">
        <v>3367</v>
      </c>
      <c r="D167" s="0" t="s">
        <v>3375</v>
      </c>
      <c r="E167" s="0" t="s">
        <v>3376</v>
      </c>
      <c r="F167" s="0" t="s">
        <v>2948</v>
      </c>
      <c r="G167" s="0" t="s">
        <v>3377</v>
      </c>
    </row>
    <row customHeight="1" ht="11.25">
      <c r="A168" s="429" t="s">
        <v>16</v>
      </c>
      <c r="B168" s="0" t="s">
        <v>3366</v>
      </c>
      <c r="C168" s="0" t="s">
        <v>3367</v>
      </c>
      <c r="D168" s="0" t="s">
        <v>3378</v>
      </c>
      <c r="E168" s="0" t="s">
        <v>3379</v>
      </c>
      <c r="F168" s="0" t="s">
        <v>2948</v>
      </c>
      <c r="G168" s="0" t="s">
        <v>3380</v>
      </c>
    </row>
    <row customHeight="1" ht="11.25">
      <c r="A169" s="429" t="s">
        <v>16</v>
      </c>
      <c r="B169" s="0" t="s">
        <v>3366</v>
      </c>
      <c r="C169" s="0" t="s">
        <v>3367</v>
      </c>
      <c r="D169" s="0" t="s">
        <v>3381</v>
      </c>
      <c r="E169" s="0" t="s">
        <v>3382</v>
      </c>
      <c r="F169" s="0" t="s">
        <v>2948</v>
      </c>
      <c r="G169" s="0" t="s">
        <v>3383</v>
      </c>
    </row>
    <row customHeight="1" ht="11.25">
      <c r="A170" s="429" t="s">
        <v>16</v>
      </c>
      <c r="B170" s="0" t="s">
        <v>3366</v>
      </c>
      <c r="C170" s="0" t="s">
        <v>3367</v>
      </c>
      <c r="D170" s="0" t="s">
        <v>3384</v>
      </c>
      <c r="E170" s="0" t="s">
        <v>3385</v>
      </c>
      <c r="F170" s="0" t="s">
        <v>2948</v>
      </c>
      <c r="G170" s="0" t="s">
        <v>3386</v>
      </c>
    </row>
    <row customHeight="1" ht="11.25">
      <c r="A171" s="429" t="s">
        <v>16</v>
      </c>
      <c r="B171" s="0" t="s">
        <v>3366</v>
      </c>
      <c r="C171" s="0" t="s">
        <v>3367</v>
      </c>
      <c r="D171" s="0" t="s">
        <v>3387</v>
      </c>
      <c r="E171" s="0" t="s">
        <v>3388</v>
      </c>
      <c r="F171" s="0" t="s">
        <v>2948</v>
      </c>
      <c r="G171" s="0" t="s">
        <v>3389</v>
      </c>
    </row>
    <row customHeight="1" ht="11.25">
      <c r="A172" s="429" t="s">
        <v>16</v>
      </c>
      <c r="B172" s="0" t="s">
        <v>3390</v>
      </c>
      <c r="C172" s="0" t="s">
        <v>3391</v>
      </c>
      <c r="D172" s="0" t="s">
        <v>3392</v>
      </c>
      <c r="E172" s="0" t="s">
        <v>3393</v>
      </c>
      <c r="F172" s="0" t="s">
        <v>2948</v>
      </c>
      <c r="G172" s="0" t="s">
        <v>3394</v>
      </c>
    </row>
    <row customHeight="1" ht="11.25">
      <c r="A173" s="429" t="s">
        <v>16</v>
      </c>
      <c r="B173" s="0" t="s">
        <v>3390</v>
      </c>
      <c r="C173" s="0" t="s">
        <v>3391</v>
      </c>
      <c r="D173" s="0" t="s">
        <v>3395</v>
      </c>
      <c r="E173" s="0" t="s">
        <v>3396</v>
      </c>
      <c r="F173" s="0" t="s">
        <v>2948</v>
      </c>
      <c r="G173" s="0" t="s">
        <v>3397</v>
      </c>
    </row>
    <row customHeight="1" ht="11.25">
      <c r="A174" s="429" t="s">
        <v>16</v>
      </c>
      <c r="B174" s="0" t="s">
        <v>3390</v>
      </c>
      <c r="C174" s="0" t="s">
        <v>3391</v>
      </c>
      <c r="D174" s="0" t="s">
        <v>3398</v>
      </c>
      <c r="E174" s="0" t="s">
        <v>3399</v>
      </c>
      <c r="F174" s="0" t="s">
        <v>2948</v>
      </c>
      <c r="G174" s="0" t="s">
        <v>3400</v>
      </c>
    </row>
    <row customHeight="1" ht="11.25">
      <c r="A175" s="429" t="s">
        <v>16</v>
      </c>
      <c r="B175" s="0" t="s">
        <v>3390</v>
      </c>
      <c r="C175" s="0" t="s">
        <v>3391</v>
      </c>
      <c r="D175" s="0" t="s">
        <v>3401</v>
      </c>
      <c r="E175" s="0" t="s">
        <v>3402</v>
      </c>
      <c r="F175" s="0" t="s">
        <v>2948</v>
      </c>
      <c r="G175" s="0" t="s">
        <v>3403</v>
      </c>
    </row>
    <row customHeight="1" ht="11.25">
      <c r="A176" s="429" t="s">
        <v>16</v>
      </c>
      <c r="B176" s="0" t="s">
        <v>3390</v>
      </c>
      <c r="C176" s="0" t="s">
        <v>3391</v>
      </c>
      <c r="D176" s="0" t="s">
        <v>3404</v>
      </c>
      <c r="E176" s="0" t="s">
        <v>3405</v>
      </c>
      <c r="F176" s="0" t="s">
        <v>2948</v>
      </c>
      <c r="G176" s="0" t="s">
        <v>3406</v>
      </c>
    </row>
    <row customHeight="1" ht="11.25">
      <c r="A177" s="429" t="s">
        <v>16</v>
      </c>
      <c r="B177" s="0" t="s">
        <v>3390</v>
      </c>
      <c r="C177" s="0" t="s">
        <v>3391</v>
      </c>
      <c r="D177" s="0" t="s">
        <v>3390</v>
      </c>
      <c r="E177" s="0" t="s">
        <v>3391</v>
      </c>
      <c r="F177" s="0" t="s">
        <v>2949</v>
      </c>
      <c r="G177" s="0" t="s">
        <v>3407</v>
      </c>
    </row>
    <row customHeight="1" ht="11.25">
      <c r="A178" s="429" t="s">
        <v>16</v>
      </c>
      <c r="B178" s="0" t="s">
        <v>3390</v>
      </c>
      <c r="C178" s="0" t="s">
        <v>3391</v>
      </c>
      <c r="D178" s="0" t="s">
        <v>3408</v>
      </c>
      <c r="E178" s="0" t="s">
        <v>3409</v>
      </c>
      <c r="F178" s="0" t="s">
        <v>2948</v>
      </c>
      <c r="G178" s="0" t="s">
        <v>3410</v>
      </c>
    </row>
    <row customHeight="1" ht="11.25">
      <c r="A179" s="429" t="s">
        <v>16</v>
      </c>
      <c r="B179" s="0" t="s">
        <v>3390</v>
      </c>
      <c r="C179" s="0" t="s">
        <v>3391</v>
      </c>
      <c r="D179" s="0" t="s">
        <v>3411</v>
      </c>
      <c r="E179" s="0" t="s">
        <v>3412</v>
      </c>
      <c r="F179" s="0" t="s">
        <v>2948</v>
      </c>
      <c r="G179" s="0" t="s">
        <v>3413</v>
      </c>
    </row>
    <row customHeight="1" ht="11.25">
      <c r="A180" s="429" t="s">
        <v>16</v>
      </c>
      <c r="B180" s="0" t="s">
        <v>3390</v>
      </c>
      <c r="C180" s="0" t="s">
        <v>3391</v>
      </c>
      <c r="D180" s="0" t="s">
        <v>3414</v>
      </c>
      <c r="E180" s="0" t="s">
        <v>3415</v>
      </c>
      <c r="F180" s="0" t="s">
        <v>2948</v>
      </c>
      <c r="G180" s="0" t="s">
        <v>3416</v>
      </c>
    </row>
    <row customHeight="1" ht="11.25">
      <c r="A181" s="429" t="s">
        <v>16</v>
      </c>
      <c r="B181" s="0" t="s">
        <v>3390</v>
      </c>
      <c r="C181" s="0" t="s">
        <v>3391</v>
      </c>
      <c r="D181" s="0" t="s">
        <v>3417</v>
      </c>
      <c r="E181" s="0" t="s">
        <v>3418</v>
      </c>
      <c r="F181" s="0" t="s">
        <v>2948</v>
      </c>
      <c r="G181" s="0" t="s">
        <v>3419</v>
      </c>
    </row>
    <row customHeight="1" ht="11.25">
      <c r="A182" s="429" t="s">
        <v>16</v>
      </c>
      <c r="B182" s="0" t="s">
        <v>3390</v>
      </c>
      <c r="C182" s="0" t="s">
        <v>3391</v>
      </c>
      <c r="D182" s="0" t="s">
        <v>3420</v>
      </c>
      <c r="E182" s="0" t="s">
        <v>3421</v>
      </c>
      <c r="F182" s="0" t="s">
        <v>3018</v>
      </c>
      <c r="G182" s="0" t="s">
        <v>3422</v>
      </c>
    </row>
    <row customHeight="1" ht="11.25">
      <c r="A183" s="429" t="s">
        <v>16</v>
      </c>
      <c r="B183" s="0" t="s">
        <v>3423</v>
      </c>
      <c r="C183" s="0" t="s">
        <v>3424</v>
      </c>
      <c r="D183" s="0" t="s">
        <v>3425</v>
      </c>
      <c r="E183" s="0" t="s">
        <v>3426</v>
      </c>
      <c r="F183" s="0" t="s">
        <v>2948</v>
      </c>
      <c r="G183" s="0" t="s">
        <v>3427</v>
      </c>
    </row>
    <row customHeight="1" ht="11.25">
      <c r="A184" s="429" t="s">
        <v>16</v>
      </c>
      <c r="B184" s="0" t="s">
        <v>3423</v>
      </c>
      <c r="C184" s="0" t="s">
        <v>3424</v>
      </c>
      <c r="D184" s="0" t="s">
        <v>3428</v>
      </c>
      <c r="E184" s="0" t="s">
        <v>3429</v>
      </c>
      <c r="F184" s="0" t="s">
        <v>2948</v>
      </c>
      <c r="G184" s="0" t="s">
        <v>3430</v>
      </c>
    </row>
    <row customHeight="1" ht="11.25">
      <c r="A185" s="429" t="s">
        <v>16</v>
      </c>
      <c r="B185" s="0" t="s">
        <v>3423</v>
      </c>
      <c r="C185" s="0" t="s">
        <v>3424</v>
      </c>
      <c r="D185" s="0" t="s">
        <v>3431</v>
      </c>
      <c r="E185" s="0" t="s">
        <v>3432</v>
      </c>
      <c r="F185" s="0" t="s">
        <v>2948</v>
      </c>
      <c r="G185" s="0" t="s">
        <v>3433</v>
      </c>
    </row>
    <row customHeight="1" ht="11.25">
      <c r="A186" s="429" t="s">
        <v>16</v>
      </c>
      <c r="B186" s="0" t="s">
        <v>3423</v>
      </c>
      <c r="C186" s="0" t="s">
        <v>3424</v>
      </c>
      <c r="D186" s="0" t="s">
        <v>3434</v>
      </c>
      <c r="E186" s="0" t="s">
        <v>3435</v>
      </c>
      <c r="F186" s="0" t="s">
        <v>2948</v>
      </c>
      <c r="G186" s="0" t="s">
        <v>3436</v>
      </c>
    </row>
    <row customHeight="1" ht="11.25">
      <c r="A187" s="429" t="s">
        <v>16</v>
      </c>
      <c r="B187" s="0" t="s">
        <v>3423</v>
      </c>
      <c r="C187" s="0" t="s">
        <v>3424</v>
      </c>
      <c r="D187" s="0" t="s">
        <v>3437</v>
      </c>
      <c r="E187" s="0" t="s">
        <v>3438</v>
      </c>
      <c r="F187" s="0" t="s">
        <v>2948</v>
      </c>
      <c r="G187" s="0" t="s">
        <v>3439</v>
      </c>
    </row>
    <row customHeight="1" ht="11.25">
      <c r="A188" s="429" t="s">
        <v>16</v>
      </c>
      <c r="B188" s="0" t="s">
        <v>3423</v>
      </c>
      <c r="C188" s="0" t="s">
        <v>3424</v>
      </c>
      <c r="D188" s="0" t="s">
        <v>3440</v>
      </c>
      <c r="E188" s="0" t="s">
        <v>3441</v>
      </c>
      <c r="F188" s="0" t="s">
        <v>2948</v>
      </c>
      <c r="G188" s="0" t="s">
        <v>3442</v>
      </c>
    </row>
    <row customHeight="1" ht="11.25">
      <c r="A189" s="429" t="s">
        <v>16</v>
      </c>
      <c r="B189" s="0" t="s">
        <v>3423</v>
      </c>
      <c r="C189" s="0" t="s">
        <v>3424</v>
      </c>
      <c r="D189" s="0" t="s">
        <v>3443</v>
      </c>
      <c r="E189" s="0" t="s">
        <v>3444</v>
      </c>
      <c r="F189" s="0" t="s">
        <v>2948</v>
      </c>
      <c r="G189" s="0" t="s">
        <v>3445</v>
      </c>
    </row>
    <row customHeight="1" ht="11.25">
      <c r="A190" s="429" t="s">
        <v>16</v>
      </c>
      <c r="B190" s="0" t="s">
        <v>3423</v>
      </c>
      <c r="C190" s="0" t="s">
        <v>3424</v>
      </c>
      <c r="D190" s="0" t="s">
        <v>3446</v>
      </c>
      <c r="E190" s="0" t="s">
        <v>3447</v>
      </c>
      <c r="F190" s="0" t="s">
        <v>2948</v>
      </c>
      <c r="G190" s="0" t="s">
        <v>3448</v>
      </c>
    </row>
    <row customHeight="1" ht="11.25">
      <c r="A191" s="429" t="s">
        <v>16</v>
      </c>
      <c r="B191" s="0" t="s">
        <v>3423</v>
      </c>
      <c r="C191" s="0" t="s">
        <v>3424</v>
      </c>
      <c r="D191" s="0" t="s">
        <v>3423</v>
      </c>
      <c r="E191" s="0" t="s">
        <v>3424</v>
      </c>
      <c r="F191" s="0" t="s">
        <v>2949</v>
      </c>
      <c r="G191" s="0" t="s">
        <v>3449</v>
      </c>
    </row>
    <row customHeight="1" ht="11.25">
      <c r="A192" s="429" t="s">
        <v>16</v>
      </c>
      <c r="B192" s="0" t="s">
        <v>3423</v>
      </c>
      <c r="C192" s="0" t="s">
        <v>3424</v>
      </c>
      <c r="D192" s="0" t="s">
        <v>3450</v>
      </c>
      <c r="E192" s="0" t="s">
        <v>3451</v>
      </c>
      <c r="F192" s="0" t="s">
        <v>2948</v>
      </c>
      <c r="G192" s="0" t="s">
        <v>3452</v>
      </c>
    </row>
    <row customHeight="1" ht="11.25">
      <c r="A193" s="429" t="s">
        <v>16</v>
      </c>
      <c r="B193" s="0" t="s">
        <v>3423</v>
      </c>
      <c r="C193" s="0" t="s">
        <v>3424</v>
      </c>
      <c r="D193" s="0" t="s">
        <v>3453</v>
      </c>
      <c r="E193" s="0" t="s">
        <v>3454</v>
      </c>
      <c r="F193" s="0" t="s">
        <v>2948</v>
      </c>
      <c r="G193" s="0" t="s">
        <v>3455</v>
      </c>
    </row>
    <row customHeight="1" ht="11.25">
      <c r="A194" s="429" t="s">
        <v>16</v>
      </c>
      <c r="B194" s="0" t="s">
        <v>3423</v>
      </c>
      <c r="C194" s="0" t="s">
        <v>3424</v>
      </c>
      <c r="D194" s="0" t="s">
        <v>3456</v>
      </c>
      <c r="E194" s="0" t="s">
        <v>3457</v>
      </c>
      <c r="F194" s="0" t="s">
        <v>2948</v>
      </c>
      <c r="G194" s="0" t="s">
        <v>3458</v>
      </c>
    </row>
    <row customHeight="1" ht="11.25">
      <c r="A195" s="429" t="s">
        <v>16</v>
      </c>
      <c r="B195" s="0" t="s">
        <v>3423</v>
      </c>
      <c r="C195" s="0" t="s">
        <v>3424</v>
      </c>
      <c r="D195" s="0" t="s">
        <v>3459</v>
      </c>
      <c r="E195" s="0" t="s">
        <v>3460</v>
      </c>
      <c r="F195" s="0" t="s">
        <v>2948</v>
      </c>
      <c r="G195" s="0" t="s">
        <v>3461</v>
      </c>
    </row>
    <row customHeight="1" ht="11.25">
      <c r="A196" s="429" t="s">
        <v>16</v>
      </c>
      <c r="B196" s="0" t="s">
        <v>3423</v>
      </c>
      <c r="C196" s="0" t="s">
        <v>3424</v>
      </c>
      <c r="D196" s="0" t="s">
        <v>3462</v>
      </c>
      <c r="E196" s="0" t="s">
        <v>3463</v>
      </c>
      <c r="F196" s="0" t="s">
        <v>3073</v>
      </c>
      <c r="G196" s="0" t="s">
        <v>3464</v>
      </c>
    </row>
    <row customHeight="1" ht="11.25">
      <c r="A197" s="429" t="s">
        <v>16</v>
      </c>
      <c r="B197" s="0" t="s">
        <v>3465</v>
      </c>
      <c r="C197" s="0" t="s">
        <v>3466</v>
      </c>
      <c r="D197" s="0" t="s">
        <v>3467</v>
      </c>
      <c r="E197" s="0" t="s">
        <v>3468</v>
      </c>
      <c r="F197" s="0" t="s">
        <v>2948</v>
      </c>
      <c r="G197" s="0" t="s">
        <v>3469</v>
      </c>
    </row>
    <row customHeight="1" ht="11.25">
      <c r="A198" s="429" t="s">
        <v>16</v>
      </c>
      <c r="B198" s="0" t="s">
        <v>3465</v>
      </c>
      <c r="C198" s="0" t="s">
        <v>3466</v>
      </c>
      <c r="D198" s="0" t="s">
        <v>3470</v>
      </c>
      <c r="E198" s="0" t="s">
        <v>3471</v>
      </c>
      <c r="F198" s="0" t="s">
        <v>2948</v>
      </c>
      <c r="G198" s="0" t="s">
        <v>3472</v>
      </c>
    </row>
    <row customHeight="1" ht="11.25">
      <c r="A199" s="429" t="s">
        <v>16</v>
      </c>
      <c r="B199" s="0" t="s">
        <v>3465</v>
      </c>
      <c r="C199" s="0" t="s">
        <v>3466</v>
      </c>
      <c r="D199" s="0" t="s">
        <v>3473</v>
      </c>
      <c r="E199" s="0" t="s">
        <v>3474</v>
      </c>
      <c r="F199" s="0" t="s">
        <v>2948</v>
      </c>
      <c r="G199" s="0" t="s">
        <v>3475</v>
      </c>
    </row>
    <row customHeight="1" ht="11.25">
      <c r="A200" s="429" t="s">
        <v>16</v>
      </c>
      <c r="B200" s="0" t="s">
        <v>3465</v>
      </c>
      <c r="C200" s="0" t="s">
        <v>3466</v>
      </c>
      <c r="D200" s="0" t="s">
        <v>3476</v>
      </c>
      <c r="E200" s="0" t="s">
        <v>3477</v>
      </c>
      <c r="F200" s="0" t="s">
        <v>2948</v>
      </c>
      <c r="G200" s="0" t="s">
        <v>3478</v>
      </c>
    </row>
    <row customHeight="1" ht="11.25">
      <c r="A201" s="429" t="s">
        <v>16</v>
      </c>
      <c r="B201" s="0" t="s">
        <v>3465</v>
      </c>
      <c r="C201" s="0" t="s">
        <v>3466</v>
      </c>
      <c r="D201" s="0" t="s">
        <v>3479</v>
      </c>
      <c r="E201" s="0" t="s">
        <v>3480</v>
      </c>
      <c r="F201" s="0" t="s">
        <v>2948</v>
      </c>
      <c r="G201" s="0" t="s">
        <v>3481</v>
      </c>
    </row>
    <row customHeight="1" ht="11.25">
      <c r="A202" s="429" t="s">
        <v>16</v>
      </c>
      <c r="B202" s="0" t="s">
        <v>3465</v>
      </c>
      <c r="C202" s="0" t="s">
        <v>3466</v>
      </c>
      <c r="D202" s="0" t="s">
        <v>3035</v>
      </c>
      <c r="E202" s="0" t="s">
        <v>3482</v>
      </c>
      <c r="F202" s="0" t="s">
        <v>2948</v>
      </c>
      <c r="G202" s="0" t="s">
        <v>3483</v>
      </c>
    </row>
    <row customHeight="1" ht="11.25">
      <c r="A203" s="429" t="s">
        <v>16</v>
      </c>
      <c r="B203" s="0" t="s">
        <v>3465</v>
      </c>
      <c r="C203" s="0" t="s">
        <v>3466</v>
      </c>
      <c r="D203" s="0" t="s">
        <v>3465</v>
      </c>
      <c r="E203" s="0" t="s">
        <v>3466</v>
      </c>
      <c r="F203" s="0" t="s">
        <v>2949</v>
      </c>
      <c r="G203" s="0" t="s">
        <v>3484</v>
      </c>
    </row>
    <row customHeight="1" ht="11.25">
      <c r="A204" s="429" t="s">
        <v>16</v>
      </c>
      <c r="B204" s="0" t="s">
        <v>3465</v>
      </c>
      <c r="C204" s="0" t="s">
        <v>3466</v>
      </c>
      <c r="D204" s="0" t="s">
        <v>3485</v>
      </c>
      <c r="E204" s="0" t="s">
        <v>3486</v>
      </c>
      <c r="F204" s="0" t="s">
        <v>2948</v>
      </c>
      <c r="G204" s="0" t="s">
        <v>3487</v>
      </c>
    </row>
    <row customHeight="1" ht="11.25">
      <c r="A205" s="429" t="s">
        <v>16</v>
      </c>
      <c r="B205" s="0" t="s">
        <v>3465</v>
      </c>
      <c r="C205" s="0" t="s">
        <v>3466</v>
      </c>
      <c r="D205" s="0" t="s">
        <v>3488</v>
      </c>
      <c r="E205" s="0" t="s">
        <v>3489</v>
      </c>
      <c r="F205" s="0" t="s">
        <v>2948</v>
      </c>
      <c r="G205" s="0" t="s">
        <v>3490</v>
      </c>
    </row>
    <row customHeight="1" ht="11.25">
      <c r="A206" s="429" t="s">
        <v>16</v>
      </c>
      <c r="B206" s="0" t="s">
        <v>3465</v>
      </c>
      <c r="C206" s="0" t="s">
        <v>3466</v>
      </c>
      <c r="D206" s="0" t="s">
        <v>3491</v>
      </c>
      <c r="E206" s="0" t="s">
        <v>3492</v>
      </c>
      <c r="F206" s="0" t="s">
        <v>2948</v>
      </c>
      <c r="G206" s="0" t="s">
        <v>3493</v>
      </c>
    </row>
    <row customHeight="1" ht="11.25">
      <c r="A207" s="429" t="s">
        <v>16</v>
      </c>
      <c r="B207" s="0" t="s">
        <v>3465</v>
      </c>
      <c r="C207" s="0" t="s">
        <v>3466</v>
      </c>
      <c r="D207" s="0" t="s">
        <v>3494</v>
      </c>
      <c r="E207" s="0" t="s">
        <v>3495</v>
      </c>
      <c r="F207" s="0" t="s">
        <v>2948</v>
      </c>
      <c r="G207" s="0" t="s">
        <v>3496</v>
      </c>
    </row>
    <row customHeight="1" ht="11.25">
      <c r="A208" s="429" t="s">
        <v>16</v>
      </c>
      <c r="B208" s="0" t="s">
        <v>3465</v>
      </c>
      <c r="C208" s="0" t="s">
        <v>3466</v>
      </c>
      <c r="D208" s="0" t="s">
        <v>3497</v>
      </c>
      <c r="E208" s="0" t="s">
        <v>3498</v>
      </c>
      <c r="F208" s="0" t="s">
        <v>3018</v>
      </c>
      <c r="G208" s="0" t="s">
        <v>3499</v>
      </c>
    </row>
    <row customHeight="1" ht="11.25">
      <c r="A209" s="429" t="s">
        <v>16</v>
      </c>
      <c r="B209" s="0" t="s">
        <v>3500</v>
      </c>
      <c r="C209" s="0" t="s">
        <v>3501</v>
      </c>
      <c r="D209" s="0" t="s">
        <v>3502</v>
      </c>
      <c r="E209" s="0" t="s">
        <v>3503</v>
      </c>
      <c r="F209" s="0" t="s">
        <v>2948</v>
      </c>
      <c r="G209" s="0" t="s">
        <v>3504</v>
      </c>
    </row>
    <row customHeight="1" ht="11.25">
      <c r="A210" s="429" t="s">
        <v>16</v>
      </c>
      <c r="B210" s="0" t="s">
        <v>3500</v>
      </c>
      <c r="C210" s="0" t="s">
        <v>3501</v>
      </c>
      <c r="D210" s="0" t="s">
        <v>3505</v>
      </c>
      <c r="E210" s="0" t="s">
        <v>3506</v>
      </c>
      <c r="F210" s="0" t="s">
        <v>2948</v>
      </c>
      <c r="G210" s="0" t="s">
        <v>3507</v>
      </c>
    </row>
    <row customHeight="1" ht="11.25">
      <c r="A211" s="429" t="s">
        <v>16</v>
      </c>
      <c r="B211" s="0" t="s">
        <v>3500</v>
      </c>
      <c r="C211" s="0" t="s">
        <v>3501</v>
      </c>
      <c r="D211" s="0" t="s">
        <v>3508</v>
      </c>
      <c r="E211" s="0" t="s">
        <v>3509</v>
      </c>
      <c r="F211" s="0" t="s">
        <v>2948</v>
      </c>
      <c r="G211" s="0" t="s">
        <v>3510</v>
      </c>
    </row>
    <row customHeight="1" ht="11.25">
      <c r="A212" s="429" t="s">
        <v>16</v>
      </c>
      <c r="B212" s="0" t="s">
        <v>3500</v>
      </c>
      <c r="C212" s="0" t="s">
        <v>3501</v>
      </c>
      <c r="D212" s="0" t="s">
        <v>3511</v>
      </c>
      <c r="E212" s="0" t="s">
        <v>3512</v>
      </c>
      <c r="F212" s="0" t="s">
        <v>2948</v>
      </c>
      <c r="G212" s="0" t="s">
        <v>3513</v>
      </c>
    </row>
    <row customHeight="1" ht="11.25">
      <c r="A213" s="429" t="s">
        <v>16</v>
      </c>
      <c r="B213" s="0" t="s">
        <v>3500</v>
      </c>
      <c r="C213" s="0" t="s">
        <v>3501</v>
      </c>
      <c r="D213" s="0" t="s">
        <v>3514</v>
      </c>
      <c r="E213" s="0" t="s">
        <v>3515</v>
      </c>
      <c r="F213" s="0" t="s">
        <v>2948</v>
      </c>
      <c r="G213" s="0" t="s">
        <v>3516</v>
      </c>
    </row>
    <row customHeight="1" ht="11.25">
      <c r="A214" s="429" t="s">
        <v>16</v>
      </c>
      <c r="B214" s="0" t="s">
        <v>3500</v>
      </c>
      <c r="C214" s="0" t="s">
        <v>3501</v>
      </c>
      <c r="D214" s="0" t="s">
        <v>3517</v>
      </c>
      <c r="E214" s="0" t="s">
        <v>3518</v>
      </c>
      <c r="F214" s="0" t="s">
        <v>2948</v>
      </c>
      <c r="G214" s="0" t="s">
        <v>3519</v>
      </c>
    </row>
    <row customHeight="1" ht="11.25">
      <c r="A215" s="429" t="s">
        <v>16</v>
      </c>
      <c r="B215" s="0" t="s">
        <v>3500</v>
      </c>
      <c r="C215" s="0" t="s">
        <v>3501</v>
      </c>
      <c r="D215" s="0" t="s">
        <v>3520</v>
      </c>
      <c r="E215" s="0" t="s">
        <v>3521</v>
      </c>
      <c r="F215" s="0" t="s">
        <v>2948</v>
      </c>
      <c r="G215" s="0" t="s">
        <v>3522</v>
      </c>
    </row>
    <row customHeight="1" ht="11.25">
      <c r="A216" s="429" t="s">
        <v>16</v>
      </c>
      <c r="B216" s="0" t="s">
        <v>3500</v>
      </c>
      <c r="C216" s="0" t="s">
        <v>3501</v>
      </c>
      <c r="D216" s="0" t="s">
        <v>3500</v>
      </c>
      <c r="E216" s="0" t="s">
        <v>3501</v>
      </c>
      <c r="F216" s="0" t="s">
        <v>2949</v>
      </c>
      <c r="G216" s="0" t="s">
        <v>3523</v>
      </c>
    </row>
    <row customHeight="1" ht="11.25">
      <c r="A217" s="429" t="s">
        <v>16</v>
      </c>
      <c r="B217" s="0" t="s">
        <v>3500</v>
      </c>
      <c r="C217" s="0" t="s">
        <v>3501</v>
      </c>
      <c r="D217" s="0" t="s">
        <v>3524</v>
      </c>
      <c r="E217" s="0" t="s">
        <v>3525</v>
      </c>
      <c r="F217" s="0" t="s">
        <v>3018</v>
      </c>
      <c r="G217" s="0" t="s">
        <v>3526</v>
      </c>
    </row>
    <row customHeight="1" ht="11.25">
      <c r="A218" s="429" t="s">
        <v>16</v>
      </c>
      <c r="B218" s="0" t="s">
        <v>3527</v>
      </c>
      <c r="C218" s="0" t="s">
        <v>3528</v>
      </c>
      <c r="D218" s="0" t="s">
        <v>3529</v>
      </c>
      <c r="E218" s="0" t="s">
        <v>3530</v>
      </c>
      <c r="F218" s="0" t="s">
        <v>2948</v>
      </c>
      <c r="G218" s="0" t="s">
        <v>3531</v>
      </c>
    </row>
    <row customHeight="1" ht="11.25">
      <c r="A219" s="429" t="s">
        <v>16</v>
      </c>
      <c r="B219" s="0" t="s">
        <v>3527</v>
      </c>
      <c r="C219" s="0" t="s">
        <v>3528</v>
      </c>
      <c r="D219" s="0" t="s">
        <v>3165</v>
      </c>
      <c r="E219" s="0" t="s">
        <v>3532</v>
      </c>
      <c r="F219" s="0" t="s">
        <v>2948</v>
      </c>
      <c r="G219" s="0" t="s">
        <v>3533</v>
      </c>
    </row>
    <row customHeight="1" ht="11.25">
      <c r="A220" s="429" t="s">
        <v>16</v>
      </c>
      <c r="B220" s="0" t="s">
        <v>3527</v>
      </c>
      <c r="C220" s="0" t="s">
        <v>3528</v>
      </c>
      <c r="D220" s="0" t="s">
        <v>3534</v>
      </c>
      <c r="E220" s="0" t="s">
        <v>3535</v>
      </c>
      <c r="F220" s="0" t="s">
        <v>2948</v>
      </c>
      <c r="G220" s="0" t="s">
        <v>3536</v>
      </c>
    </row>
    <row customHeight="1" ht="11.25">
      <c r="A221" s="429" t="s">
        <v>16</v>
      </c>
      <c r="B221" s="0" t="s">
        <v>3527</v>
      </c>
      <c r="C221" s="0" t="s">
        <v>3528</v>
      </c>
      <c r="D221" s="0" t="s">
        <v>3527</v>
      </c>
      <c r="E221" s="0" t="s">
        <v>3528</v>
      </c>
      <c r="F221" s="0" t="s">
        <v>2949</v>
      </c>
      <c r="G221" s="0" t="s">
        <v>3537</v>
      </c>
    </row>
    <row customHeight="1" ht="11.25">
      <c r="A222" s="429" t="s">
        <v>16</v>
      </c>
      <c r="B222" s="0" t="s">
        <v>3527</v>
      </c>
      <c r="C222" s="0" t="s">
        <v>3528</v>
      </c>
      <c r="D222" s="0" t="s">
        <v>3538</v>
      </c>
      <c r="E222" s="0" t="s">
        <v>3539</v>
      </c>
      <c r="F222" s="0" t="s">
        <v>2948</v>
      </c>
      <c r="G222" s="0" t="s">
        <v>3540</v>
      </c>
    </row>
    <row customHeight="1" ht="11.25">
      <c r="A223" s="429" t="s">
        <v>16</v>
      </c>
      <c r="B223" s="0" t="s">
        <v>3527</v>
      </c>
      <c r="C223" s="0" t="s">
        <v>3528</v>
      </c>
      <c r="D223" s="0" t="s">
        <v>3541</v>
      </c>
      <c r="E223" s="0" t="s">
        <v>3542</v>
      </c>
      <c r="F223" s="0" t="s">
        <v>2948</v>
      </c>
      <c r="G223" s="0" t="s">
        <v>3543</v>
      </c>
    </row>
    <row customHeight="1" ht="11.25">
      <c r="A224" s="429" t="s">
        <v>16</v>
      </c>
      <c r="B224" s="0" t="s">
        <v>3527</v>
      </c>
      <c r="C224" s="0" t="s">
        <v>3528</v>
      </c>
      <c r="D224" s="0" t="s">
        <v>3544</v>
      </c>
      <c r="E224" s="0" t="s">
        <v>3545</v>
      </c>
      <c r="F224" s="0" t="s">
        <v>2948</v>
      </c>
      <c r="G224" s="0" t="s">
        <v>3546</v>
      </c>
    </row>
    <row customHeight="1" ht="11.25">
      <c r="A225" s="429" t="s">
        <v>16</v>
      </c>
      <c r="B225" s="0" t="s">
        <v>3527</v>
      </c>
      <c r="C225" s="0" t="s">
        <v>3528</v>
      </c>
      <c r="D225" s="0" t="s">
        <v>3547</v>
      </c>
      <c r="E225" s="0" t="s">
        <v>3548</v>
      </c>
      <c r="F225" s="0" t="s">
        <v>2948</v>
      </c>
      <c r="G225" s="0" t="s">
        <v>3549</v>
      </c>
    </row>
    <row customHeight="1" ht="11.25">
      <c r="A226" s="429" t="s">
        <v>16</v>
      </c>
      <c r="B226" s="0" t="s">
        <v>3527</v>
      </c>
      <c r="C226" s="0" t="s">
        <v>3528</v>
      </c>
      <c r="D226" s="0" t="s">
        <v>3550</v>
      </c>
      <c r="E226" s="0" t="s">
        <v>3551</v>
      </c>
      <c r="F226" s="0" t="s">
        <v>2948</v>
      </c>
      <c r="G226" s="0" t="s">
        <v>3552</v>
      </c>
    </row>
    <row customHeight="1" ht="11.25">
      <c r="A227" s="429" t="s">
        <v>16</v>
      </c>
      <c r="B227" s="0" t="s">
        <v>3527</v>
      </c>
      <c r="C227" s="0" t="s">
        <v>3528</v>
      </c>
      <c r="D227" s="0" t="s">
        <v>3553</v>
      </c>
      <c r="E227" s="0" t="s">
        <v>3554</v>
      </c>
      <c r="F227" s="0" t="s">
        <v>3018</v>
      </c>
      <c r="G227" s="0" t="s">
        <v>3555</v>
      </c>
    </row>
    <row customHeight="1" ht="11.25">
      <c r="A228" s="429" t="s">
        <v>16</v>
      </c>
      <c r="B228" s="0" t="s">
        <v>3527</v>
      </c>
      <c r="C228" s="0" t="s">
        <v>3528</v>
      </c>
      <c r="D228" s="0" t="s">
        <v>3556</v>
      </c>
      <c r="E228" s="0" t="s">
        <v>3557</v>
      </c>
      <c r="F228" s="0" t="s">
        <v>3018</v>
      </c>
      <c r="G228" s="0" t="s">
        <v>3558</v>
      </c>
    </row>
    <row customHeight="1" ht="11.25">
      <c r="A229" s="429" t="s">
        <v>16</v>
      </c>
      <c r="B229" s="0" t="s">
        <v>3559</v>
      </c>
      <c r="C229" s="0" t="s">
        <v>3560</v>
      </c>
      <c r="D229" s="0" t="s">
        <v>3561</v>
      </c>
      <c r="E229" s="0" t="s">
        <v>3562</v>
      </c>
      <c r="F229" s="0" t="s">
        <v>2948</v>
      </c>
      <c r="G229" s="0" t="s">
        <v>3563</v>
      </c>
    </row>
    <row customHeight="1" ht="11.25">
      <c r="A230" s="429" t="s">
        <v>16</v>
      </c>
      <c r="B230" s="0" t="s">
        <v>3559</v>
      </c>
      <c r="C230" s="0" t="s">
        <v>3560</v>
      </c>
      <c r="D230" s="0" t="s">
        <v>3564</v>
      </c>
      <c r="E230" s="0" t="s">
        <v>3565</v>
      </c>
      <c r="F230" s="0" t="s">
        <v>2948</v>
      </c>
      <c r="G230" s="0" t="s">
        <v>3566</v>
      </c>
    </row>
    <row customHeight="1" ht="11.25">
      <c r="A231" s="429" t="s">
        <v>16</v>
      </c>
      <c r="B231" s="0" t="s">
        <v>3559</v>
      </c>
      <c r="C231" s="0" t="s">
        <v>3560</v>
      </c>
      <c r="D231" s="0" t="s">
        <v>3567</v>
      </c>
      <c r="E231" s="0" t="s">
        <v>3568</v>
      </c>
      <c r="F231" s="0" t="s">
        <v>2948</v>
      </c>
      <c r="G231" s="0" t="s">
        <v>3569</v>
      </c>
    </row>
    <row customHeight="1" ht="11.25">
      <c r="A232" s="429" t="s">
        <v>16</v>
      </c>
      <c r="B232" s="0" t="s">
        <v>3559</v>
      </c>
      <c r="C232" s="0" t="s">
        <v>3560</v>
      </c>
      <c r="D232" s="0" t="s">
        <v>3570</v>
      </c>
      <c r="E232" s="0" t="s">
        <v>3571</v>
      </c>
      <c r="F232" s="0" t="s">
        <v>2948</v>
      </c>
      <c r="G232" s="0" t="s">
        <v>3572</v>
      </c>
    </row>
    <row customHeight="1" ht="11.25">
      <c r="A233" s="429" t="s">
        <v>16</v>
      </c>
      <c r="B233" s="0" t="s">
        <v>3559</v>
      </c>
      <c r="C233" s="0" t="s">
        <v>3560</v>
      </c>
      <c r="D233" s="0" t="s">
        <v>3573</v>
      </c>
      <c r="E233" s="0" t="s">
        <v>3574</v>
      </c>
      <c r="F233" s="0" t="s">
        <v>2948</v>
      </c>
      <c r="G233" s="0" t="s">
        <v>3575</v>
      </c>
    </row>
    <row customHeight="1" ht="11.25">
      <c r="A234" s="429" t="s">
        <v>16</v>
      </c>
      <c r="B234" s="0" t="s">
        <v>3559</v>
      </c>
      <c r="C234" s="0" t="s">
        <v>3560</v>
      </c>
      <c r="D234" s="0" t="s">
        <v>3576</v>
      </c>
      <c r="E234" s="0" t="s">
        <v>3577</v>
      </c>
      <c r="F234" s="0" t="s">
        <v>2948</v>
      </c>
      <c r="G234" s="0" t="s">
        <v>3578</v>
      </c>
    </row>
    <row customHeight="1" ht="11.25">
      <c r="A235" s="429" t="s">
        <v>16</v>
      </c>
      <c r="B235" s="0" t="s">
        <v>3559</v>
      </c>
      <c r="C235" s="0" t="s">
        <v>3560</v>
      </c>
      <c r="D235" s="0" t="s">
        <v>3094</v>
      </c>
      <c r="E235" s="0" t="s">
        <v>3579</v>
      </c>
      <c r="F235" s="0" t="s">
        <v>2948</v>
      </c>
      <c r="G235" s="0" t="s">
        <v>3580</v>
      </c>
    </row>
    <row customHeight="1" ht="11.25">
      <c r="A236" s="429" t="s">
        <v>16</v>
      </c>
      <c r="B236" s="0" t="s">
        <v>3559</v>
      </c>
      <c r="C236" s="0" t="s">
        <v>3560</v>
      </c>
      <c r="D236" s="0" t="s">
        <v>3581</v>
      </c>
      <c r="E236" s="0" t="s">
        <v>3582</v>
      </c>
      <c r="F236" s="0" t="s">
        <v>2948</v>
      </c>
      <c r="G236" s="0" t="s">
        <v>3583</v>
      </c>
    </row>
    <row customHeight="1" ht="11.25">
      <c r="A237" s="429" t="s">
        <v>16</v>
      </c>
      <c r="B237" s="0" t="s">
        <v>3559</v>
      </c>
      <c r="C237" s="0" t="s">
        <v>3560</v>
      </c>
      <c r="D237" s="0" t="s">
        <v>3584</v>
      </c>
      <c r="E237" s="0" t="s">
        <v>3585</v>
      </c>
      <c r="F237" s="0" t="s">
        <v>2948</v>
      </c>
      <c r="G237" s="0" t="s">
        <v>3586</v>
      </c>
    </row>
    <row customHeight="1" ht="11.25">
      <c r="A238" s="429" t="s">
        <v>16</v>
      </c>
      <c r="B238" s="0" t="s">
        <v>3559</v>
      </c>
      <c r="C238" s="0" t="s">
        <v>3560</v>
      </c>
      <c r="D238" s="0" t="s">
        <v>3587</v>
      </c>
      <c r="E238" s="0" t="s">
        <v>3588</v>
      </c>
      <c r="F238" s="0" t="s">
        <v>2948</v>
      </c>
      <c r="G238" s="0" t="s">
        <v>3589</v>
      </c>
    </row>
    <row customHeight="1" ht="11.25">
      <c r="A239" s="429" t="s">
        <v>16</v>
      </c>
      <c r="B239" s="0" t="s">
        <v>3559</v>
      </c>
      <c r="C239" s="0" t="s">
        <v>3560</v>
      </c>
      <c r="D239" s="0" t="s">
        <v>3590</v>
      </c>
      <c r="E239" s="0" t="s">
        <v>3591</v>
      </c>
      <c r="F239" s="0" t="s">
        <v>2948</v>
      </c>
      <c r="G239" s="0" t="s">
        <v>3592</v>
      </c>
    </row>
    <row customHeight="1" ht="11.25">
      <c r="A240" s="429" t="s">
        <v>16</v>
      </c>
      <c r="B240" s="0" t="s">
        <v>3559</v>
      </c>
      <c r="C240" s="0" t="s">
        <v>3560</v>
      </c>
      <c r="D240" s="0" t="s">
        <v>3593</v>
      </c>
      <c r="E240" s="0" t="s">
        <v>3594</v>
      </c>
      <c r="F240" s="0" t="s">
        <v>2948</v>
      </c>
      <c r="G240" s="0" t="s">
        <v>3595</v>
      </c>
    </row>
    <row customHeight="1" ht="11.25">
      <c r="A241" s="429" t="s">
        <v>16</v>
      </c>
      <c r="B241" s="0" t="s">
        <v>3559</v>
      </c>
      <c r="C241" s="0" t="s">
        <v>3560</v>
      </c>
      <c r="D241" s="0" t="s">
        <v>3559</v>
      </c>
      <c r="E241" s="0" t="s">
        <v>3560</v>
      </c>
      <c r="F241" s="0" t="s">
        <v>2949</v>
      </c>
      <c r="G241" s="0" t="s">
        <v>3596</v>
      </c>
    </row>
    <row customHeight="1" ht="11.25">
      <c r="A242" s="429" t="s">
        <v>16</v>
      </c>
      <c r="B242" s="0" t="s">
        <v>3559</v>
      </c>
      <c r="C242" s="0" t="s">
        <v>3560</v>
      </c>
      <c r="D242" s="0" t="s">
        <v>3106</v>
      </c>
      <c r="E242" s="0" t="s">
        <v>3597</v>
      </c>
      <c r="F242" s="0" t="s">
        <v>2948</v>
      </c>
      <c r="G242" s="0" t="s">
        <v>3598</v>
      </c>
    </row>
    <row customHeight="1" ht="11.25">
      <c r="A243" s="429" t="s">
        <v>16</v>
      </c>
      <c r="B243" s="0" t="s">
        <v>3559</v>
      </c>
      <c r="C243" s="0" t="s">
        <v>3560</v>
      </c>
      <c r="D243" s="0" t="s">
        <v>3599</v>
      </c>
      <c r="E243" s="0" t="s">
        <v>3600</v>
      </c>
      <c r="F243" s="0" t="s">
        <v>2948</v>
      </c>
      <c r="G243" s="0" t="s">
        <v>3601</v>
      </c>
    </row>
    <row customHeight="1" ht="11.25">
      <c r="A244" s="429" t="s">
        <v>16</v>
      </c>
      <c r="B244" s="0" t="s">
        <v>3559</v>
      </c>
      <c r="C244" s="0" t="s">
        <v>3560</v>
      </c>
      <c r="D244" s="0" t="s">
        <v>3602</v>
      </c>
      <c r="E244" s="0" t="s">
        <v>3603</v>
      </c>
      <c r="F244" s="0" t="s">
        <v>3073</v>
      </c>
      <c r="G244" s="0" t="s">
        <v>3604</v>
      </c>
    </row>
    <row customHeight="1" ht="11.25">
      <c r="A245" s="429" t="s">
        <v>16</v>
      </c>
      <c r="B245" s="0" t="s">
        <v>3605</v>
      </c>
      <c r="C245" s="0" t="s">
        <v>3606</v>
      </c>
      <c r="D245" s="0" t="s">
        <v>3607</v>
      </c>
      <c r="E245" s="0" t="s">
        <v>3608</v>
      </c>
      <c r="F245" s="0" t="s">
        <v>2948</v>
      </c>
      <c r="G245" s="0" t="s">
        <v>3609</v>
      </c>
    </row>
    <row customHeight="1" ht="11.25">
      <c r="A246" s="429" t="s">
        <v>16</v>
      </c>
      <c r="B246" s="0" t="s">
        <v>3605</v>
      </c>
      <c r="C246" s="0" t="s">
        <v>3606</v>
      </c>
      <c r="D246" s="0" t="s">
        <v>3610</v>
      </c>
      <c r="E246" s="0" t="s">
        <v>3611</v>
      </c>
      <c r="F246" s="0" t="s">
        <v>2948</v>
      </c>
      <c r="G246" s="0" t="s">
        <v>3612</v>
      </c>
    </row>
    <row customHeight="1" ht="11.25">
      <c r="A247" s="429" t="s">
        <v>16</v>
      </c>
      <c r="B247" s="0" t="s">
        <v>3605</v>
      </c>
      <c r="C247" s="0" t="s">
        <v>3606</v>
      </c>
      <c r="D247" s="0" t="s">
        <v>3613</v>
      </c>
      <c r="E247" s="0" t="s">
        <v>3614</v>
      </c>
      <c r="F247" s="0" t="s">
        <v>2948</v>
      </c>
      <c r="G247" s="0" t="s">
        <v>3615</v>
      </c>
    </row>
    <row customHeight="1" ht="11.25">
      <c r="A248" s="429" t="s">
        <v>16</v>
      </c>
      <c r="B248" s="0" t="s">
        <v>3605</v>
      </c>
      <c r="C248" s="0" t="s">
        <v>3606</v>
      </c>
      <c r="D248" s="0" t="s">
        <v>3168</v>
      </c>
      <c r="E248" s="0" t="s">
        <v>3616</v>
      </c>
      <c r="F248" s="0" t="s">
        <v>2948</v>
      </c>
      <c r="G248" s="0" t="s">
        <v>3617</v>
      </c>
    </row>
    <row customHeight="1" ht="11.25">
      <c r="A249" s="429" t="s">
        <v>16</v>
      </c>
      <c r="B249" s="0" t="s">
        <v>3605</v>
      </c>
      <c r="C249" s="0" t="s">
        <v>3606</v>
      </c>
      <c r="D249" s="0" t="s">
        <v>3618</v>
      </c>
      <c r="E249" s="0" t="s">
        <v>3619</v>
      </c>
      <c r="F249" s="0" t="s">
        <v>2948</v>
      </c>
      <c r="G249" s="0" t="s">
        <v>3620</v>
      </c>
    </row>
    <row customHeight="1" ht="11.25">
      <c r="A250" s="429" t="s">
        <v>16</v>
      </c>
      <c r="B250" s="0" t="s">
        <v>3605</v>
      </c>
      <c r="C250" s="0" t="s">
        <v>3606</v>
      </c>
      <c r="D250" s="0" t="s">
        <v>3177</v>
      </c>
      <c r="E250" s="0" t="s">
        <v>3621</v>
      </c>
      <c r="F250" s="0" t="s">
        <v>2948</v>
      </c>
      <c r="G250" s="0" t="s">
        <v>3622</v>
      </c>
    </row>
    <row customHeight="1" ht="11.25">
      <c r="A251" s="429" t="s">
        <v>16</v>
      </c>
      <c r="B251" s="0" t="s">
        <v>3605</v>
      </c>
      <c r="C251" s="0" t="s">
        <v>3606</v>
      </c>
      <c r="D251" s="0" t="s">
        <v>3623</v>
      </c>
      <c r="E251" s="0" t="s">
        <v>3624</v>
      </c>
      <c r="F251" s="0" t="s">
        <v>2948</v>
      </c>
      <c r="G251" s="0" t="s">
        <v>3625</v>
      </c>
    </row>
    <row customHeight="1" ht="11.25">
      <c r="A252" s="429" t="s">
        <v>16</v>
      </c>
      <c r="B252" s="0" t="s">
        <v>3605</v>
      </c>
      <c r="C252" s="0" t="s">
        <v>3606</v>
      </c>
      <c r="D252" s="0" t="s">
        <v>3626</v>
      </c>
      <c r="E252" s="0" t="s">
        <v>3627</v>
      </c>
      <c r="F252" s="0" t="s">
        <v>2948</v>
      </c>
      <c r="G252" s="0" t="s">
        <v>3628</v>
      </c>
    </row>
    <row customHeight="1" ht="11.25">
      <c r="A253" s="429" t="s">
        <v>16</v>
      </c>
      <c r="B253" s="0" t="s">
        <v>3605</v>
      </c>
      <c r="C253" s="0" t="s">
        <v>3606</v>
      </c>
      <c r="D253" s="0" t="s">
        <v>3629</v>
      </c>
      <c r="E253" s="0" t="s">
        <v>3630</v>
      </c>
      <c r="F253" s="0" t="s">
        <v>2948</v>
      </c>
      <c r="G253" s="0" t="s">
        <v>3631</v>
      </c>
    </row>
    <row customHeight="1" ht="11.25">
      <c r="A254" s="429" t="s">
        <v>16</v>
      </c>
      <c r="B254" s="0" t="s">
        <v>3605</v>
      </c>
      <c r="C254" s="0" t="s">
        <v>3606</v>
      </c>
      <c r="D254" s="0" t="s">
        <v>3605</v>
      </c>
      <c r="E254" s="0" t="s">
        <v>3606</v>
      </c>
      <c r="F254" s="0" t="s">
        <v>2949</v>
      </c>
      <c r="G254" s="0" t="s">
        <v>3632</v>
      </c>
    </row>
    <row customHeight="1" ht="11.25">
      <c r="A255" s="429" t="s">
        <v>16</v>
      </c>
      <c r="B255" s="0" t="s">
        <v>3605</v>
      </c>
      <c r="C255" s="0" t="s">
        <v>3606</v>
      </c>
      <c r="D255" s="0" t="s">
        <v>3633</v>
      </c>
      <c r="E255" s="0" t="s">
        <v>3634</v>
      </c>
      <c r="F255" s="0" t="s">
        <v>2948</v>
      </c>
      <c r="G255" s="0" t="s">
        <v>3635</v>
      </c>
    </row>
    <row customHeight="1" ht="11.25">
      <c r="A256" s="429" t="s">
        <v>16</v>
      </c>
      <c r="B256" s="0" t="s">
        <v>3605</v>
      </c>
      <c r="C256" s="0" t="s">
        <v>3606</v>
      </c>
      <c r="D256" s="0" t="s">
        <v>3636</v>
      </c>
      <c r="E256" s="0" t="s">
        <v>3637</v>
      </c>
      <c r="F256" s="0" t="s">
        <v>3018</v>
      </c>
      <c r="G256" s="0" t="s">
        <v>3638</v>
      </c>
    </row>
    <row customHeight="1" ht="11.25">
      <c r="A257" s="429" t="s">
        <v>16</v>
      </c>
      <c r="B257" s="0" t="s">
        <v>3639</v>
      </c>
      <c r="C257" s="0" t="s">
        <v>3640</v>
      </c>
      <c r="D257" s="0" t="s">
        <v>3641</v>
      </c>
      <c r="E257" s="0" t="s">
        <v>3642</v>
      </c>
      <c r="F257" s="0" t="s">
        <v>2948</v>
      </c>
      <c r="G257" s="0" t="s">
        <v>3643</v>
      </c>
    </row>
    <row customHeight="1" ht="11.25">
      <c r="A258" s="429" t="s">
        <v>16</v>
      </c>
      <c r="B258" s="0" t="s">
        <v>3639</v>
      </c>
      <c r="C258" s="0" t="s">
        <v>3640</v>
      </c>
      <c r="D258" s="0" t="s">
        <v>3644</v>
      </c>
      <c r="E258" s="0" t="s">
        <v>3645</v>
      </c>
      <c r="F258" s="0" t="s">
        <v>2948</v>
      </c>
      <c r="G258" s="0" t="s">
        <v>3646</v>
      </c>
    </row>
    <row customHeight="1" ht="11.25">
      <c r="A259" s="429" t="s">
        <v>16</v>
      </c>
      <c r="B259" s="0" t="s">
        <v>3639</v>
      </c>
      <c r="C259" s="0" t="s">
        <v>3640</v>
      </c>
      <c r="D259" s="0" t="s">
        <v>3567</v>
      </c>
      <c r="E259" s="0" t="s">
        <v>3647</v>
      </c>
      <c r="F259" s="0" t="s">
        <v>2948</v>
      </c>
      <c r="G259" s="0" t="s">
        <v>3648</v>
      </c>
    </row>
    <row customHeight="1" ht="11.25">
      <c r="A260" s="429" t="s">
        <v>16</v>
      </c>
      <c r="B260" s="0" t="s">
        <v>3639</v>
      </c>
      <c r="C260" s="0" t="s">
        <v>3640</v>
      </c>
      <c r="D260" s="0" t="s">
        <v>3639</v>
      </c>
      <c r="E260" s="0" t="s">
        <v>3640</v>
      </c>
      <c r="F260" s="0" t="s">
        <v>2949</v>
      </c>
      <c r="G260" s="0" t="s">
        <v>3649</v>
      </c>
    </row>
    <row customHeight="1" ht="11.25">
      <c r="A261" s="429" t="s">
        <v>16</v>
      </c>
      <c r="B261" s="0" t="s">
        <v>3639</v>
      </c>
      <c r="C261" s="0" t="s">
        <v>3640</v>
      </c>
      <c r="D261" s="0" t="s">
        <v>3650</v>
      </c>
      <c r="E261" s="0" t="s">
        <v>3651</v>
      </c>
      <c r="F261" s="0" t="s">
        <v>2948</v>
      </c>
      <c r="G261" s="0" t="s">
        <v>3652</v>
      </c>
    </row>
    <row customHeight="1" ht="11.25">
      <c r="A262" s="429" t="s">
        <v>16</v>
      </c>
      <c r="B262" s="0" t="s">
        <v>3639</v>
      </c>
      <c r="C262" s="0" t="s">
        <v>3640</v>
      </c>
      <c r="D262" s="0" t="s">
        <v>3653</v>
      </c>
      <c r="E262" s="0" t="s">
        <v>3654</v>
      </c>
      <c r="F262" s="0" t="s">
        <v>2948</v>
      </c>
      <c r="G262" s="0" t="s">
        <v>3655</v>
      </c>
    </row>
    <row customHeight="1" ht="11.25">
      <c r="A263" s="429" t="s">
        <v>16</v>
      </c>
      <c r="B263" s="0" t="s">
        <v>3639</v>
      </c>
      <c r="C263" s="0" t="s">
        <v>3640</v>
      </c>
      <c r="D263" s="0" t="s">
        <v>3310</v>
      </c>
      <c r="E263" s="0" t="s">
        <v>3656</v>
      </c>
      <c r="F263" s="0" t="s">
        <v>2948</v>
      </c>
      <c r="G263" s="0" t="s">
        <v>3657</v>
      </c>
    </row>
    <row customHeight="1" ht="11.25">
      <c r="A264" s="429" t="s">
        <v>16</v>
      </c>
      <c r="B264" s="0" t="s">
        <v>3639</v>
      </c>
      <c r="C264" s="0" t="s">
        <v>3640</v>
      </c>
      <c r="D264" s="0" t="s">
        <v>3658</v>
      </c>
      <c r="E264" s="0" t="s">
        <v>3659</v>
      </c>
      <c r="F264" s="0" t="s">
        <v>3018</v>
      </c>
      <c r="G264" s="0" t="s">
        <v>3660</v>
      </c>
    </row>
    <row customHeight="1" ht="11.25">
      <c r="A265" s="429" t="s">
        <v>16</v>
      </c>
      <c r="B265" s="0" t="s">
        <v>3661</v>
      </c>
      <c r="C265" s="0" t="s">
        <v>3662</v>
      </c>
      <c r="D265" s="0" t="s">
        <v>3663</v>
      </c>
      <c r="E265" s="0" t="s">
        <v>3664</v>
      </c>
      <c r="F265" s="0" t="s">
        <v>2948</v>
      </c>
      <c r="G265" s="0" t="s">
        <v>3665</v>
      </c>
    </row>
    <row customHeight="1" ht="11.25">
      <c r="A266" s="429" t="s">
        <v>16</v>
      </c>
      <c r="B266" s="0" t="s">
        <v>3661</v>
      </c>
      <c r="C266" s="0" t="s">
        <v>3662</v>
      </c>
      <c r="D266" s="0" t="s">
        <v>3666</v>
      </c>
      <c r="E266" s="0" t="s">
        <v>3667</v>
      </c>
      <c r="F266" s="0" t="s">
        <v>2948</v>
      </c>
      <c r="G266" s="0" t="s">
        <v>3668</v>
      </c>
    </row>
    <row customHeight="1" ht="11.25">
      <c r="A267" s="429" t="s">
        <v>16</v>
      </c>
      <c r="B267" s="0" t="s">
        <v>3661</v>
      </c>
      <c r="C267" s="0" t="s">
        <v>3662</v>
      </c>
      <c r="D267" s="0" t="s">
        <v>3669</v>
      </c>
      <c r="E267" s="0" t="s">
        <v>3670</v>
      </c>
      <c r="F267" s="0" t="s">
        <v>2948</v>
      </c>
      <c r="G267" s="0" t="s">
        <v>3671</v>
      </c>
    </row>
    <row customHeight="1" ht="11.25">
      <c r="A268" s="429" t="s">
        <v>16</v>
      </c>
      <c r="B268" s="0" t="s">
        <v>3661</v>
      </c>
      <c r="C268" s="0" t="s">
        <v>3662</v>
      </c>
      <c r="D268" s="0" t="s">
        <v>3672</v>
      </c>
      <c r="E268" s="0" t="s">
        <v>3673</v>
      </c>
      <c r="F268" s="0" t="s">
        <v>2948</v>
      </c>
      <c r="G268" s="0" t="s">
        <v>3674</v>
      </c>
    </row>
    <row customHeight="1" ht="11.25">
      <c r="A269" s="429" t="s">
        <v>16</v>
      </c>
      <c r="B269" s="0" t="s">
        <v>3661</v>
      </c>
      <c r="C269" s="0" t="s">
        <v>3662</v>
      </c>
      <c r="D269" s="0" t="s">
        <v>3675</v>
      </c>
      <c r="E269" s="0" t="s">
        <v>3676</v>
      </c>
      <c r="F269" s="0" t="s">
        <v>2948</v>
      </c>
      <c r="G269" s="0" t="s">
        <v>3677</v>
      </c>
    </row>
    <row customHeight="1" ht="11.25">
      <c r="A270" s="429" t="s">
        <v>16</v>
      </c>
      <c r="B270" s="0" t="s">
        <v>3661</v>
      </c>
      <c r="C270" s="0" t="s">
        <v>3662</v>
      </c>
      <c r="D270" s="0" t="s">
        <v>3678</v>
      </c>
      <c r="E270" s="0" t="s">
        <v>3679</v>
      </c>
      <c r="F270" s="0" t="s">
        <v>2948</v>
      </c>
      <c r="G270" s="0" t="s">
        <v>3680</v>
      </c>
    </row>
    <row customHeight="1" ht="11.25">
      <c r="A271" s="429" t="s">
        <v>16</v>
      </c>
      <c r="B271" s="0" t="s">
        <v>3661</v>
      </c>
      <c r="C271" s="0" t="s">
        <v>3662</v>
      </c>
      <c r="D271" s="0" t="s">
        <v>3681</v>
      </c>
      <c r="E271" s="0" t="s">
        <v>3682</v>
      </c>
      <c r="F271" s="0" t="s">
        <v>2948</v>
      </c>
      <c r="G271" s="0" t="s">
        <v>3683</v>
      </c>
    </row>
    <row customHeight="1" ht="11.25">
      <c r="A272" s="429" t="s">
        <v>16</v>
      </c>
      <c r="B272" s="0" t="s">
        <v>3661</v>
      </c>
      <c r="C272" s="0" t="s">
        <v>3662</v>
      </c>
      <c r="D272" s="0" t="s">
        <v>3684</v>
      </c>
      <c r="E272" s="0" t="s">
        <v>3685</v>
      </c>
      <c r="F272" s="0" t="s">
        <v>2948</v>
      </c>
      <c r="G272" s="0" t="s">
        <v>3686</v>
      </c>
    </row>
    <row customHeight="1" ht="11.25">
      <c r="A273" s="429" t="s">
        <v>16</v>
      </c>
      <c r="B273" s="0" t="s">
        <v>3661</v>
      </c>
      <c r="C273" s="0" t="s">
        <v>3662</v>
      </c>
      <c r="D273" s="0" t="s">
        <v>3687</v>
      </c>
      <c r="E273" s="0" t="s">
        <v>3688</v>
      </c>
      <c r="F273" s="0" t="s">
        <v>2948</v>
      </c>
      <c r="G273" s="0" t="s">
        <v>3689</v>
      </c>
    </row>
    <row customHeight="1" ht="11.25">
      <c r="A274" s="429" t="s">
        <v>16</v>
      </c>
      <c r="B274" s="0" t="s">
        <v>3661</v>
      </c>
      <c r="C274" s="0" t="s">
        <v>3662</v>
      </c>
      <c r="D274" s="0" t="s">
        <v>3690</v>
      </c>
      <c r="E274" s="0" t="s">
        <v>3691</v>
      </c>
      <c r="F274" s="0" t="s">
        <v>2948</v>
      </c>
      <c r="G274" s="0" t="s">
        <v>3692</v>
      </c>
    </row>
    <row customHeight="1" ht="11.25">
      <c r="A275" s="429" t="s">
        <v>16</v>
      </c>
      <c r="B275" s="0" t="s">
        <v>3661</v>
      </c>
      <c r="C275" s="0" t="s">
        <v>3662</v>
      </c>
      <c r="D275" s="0" t="s">
        <v>3693</v>
      </c>
      <c r="E275" s="0" t="s">
        <v>3694</v>
      </c>
      <c r="F275" s="0" t="s">
        <v>2948</v>
      </c>
      <c r="G275" s="0" t="s">
        <v>3695</v>
      </c>
    </row>
    <row customHeight="1" ht="11.25">
      <c r="A276" s="429" t="s">
        <v>16</v>
      </c>
      <c r="B276" s="0" t="s">
        <v>3661</v>
      </c>
      <c r="C276" s="0" t="s">
        <v>3662</v>
      </c>
      <c r="D276" s="0" t="s">
        <v>3696</v>
      </c>
      <c r="E276" s="0" t="s">
        <v>3697</v>
      </c>
      <c r="F276" s="0" t="s">
        <v>2948</v>
      </c>
      <c r="G276" s="0" t="s">
        <v>3698</v>
      </c>
    </row>
    <row customHeight="1" ht="11.25">
      <c r="A277" s="429" t="s">
        <v>16</v>
      </c>
      <c r="B277" s="0" t="s">
        <v>3661</v>
      </c>
      <c r="C277" s="0" t="s">
        <v>3662</v>
      </c>
      <c r="D277" s="0" t="s">
        <v>3699</v>
      </c>
      <c r="E277" s="0" t="s">
        <v>3700</v>
      </c>
      <c r="F277" s="0" t="s">
        <v>2948</v>
      </c>
      <c r="G277" s="0" t="s">
        <v>3701</v>
      </c>
    </row>
    <row customHeight="1" ht="11.25">
      <c r="A278" s="429" t="s">
        <v>16</v>
      </c>
      <c r="B278" s="0" t="s">
        <v>3661</v>
      </c>
      <c r="C278" s="0" t="s">
        <v>3662</v>
      </c>
      <c r="D278" s="0" t="s">
        <v>3702</v>
      </c>
      <c r="E278" s="0" t="s">
        <v>3703</v>
      </c>
      <c r="F278" s="0" t="s">
        <v>2948</v>
      </c>
      <c r="G278" s="0" t="s">
        <v>3704</v>
      </c>
    </row>
    <row customHeight="1" ht="11.25">
      <c r="A279" s="429" t="s">
        <v>16</v>
      </c>
      <c r="B279" s="0" t="s">
        <v>3661</v>
      </c>
      <c r="C279" s="0" t="s">
        <v>3662</v>
      </c>
      <c r="D279" s="0" t="s">
        <v>3705</v>
      </c>
      <c r="E279" s="0" t="s">
        <v>3706</v>
      </c>
      <c r="F279" s="0" t="s">
        <v>2948</v>
      </c>
      <c r="G279" s="0" t="s">
        <v>3707</v>
      </c>
    </row>
    <row customHeight="1" ht="11.25">
      <c r="A280" s="429" t="s">
        <v>16</v>
      </c>
      <c r="B280" s="0" t="s">
        <v>3661</v>
      </c>
      <c r="C280" s="0" t="s">
        <v>3662</v>
      </c>
      <c r="D280" s="0" t="s">
        <v>3661</v>
      </c>
      <c r="E280" s="0" t="s">
        <v>3662</v>
      </c>
      <c r="F280" s="0" t="s">
        <v>2949</v>
      </c>
      <c r="G280" s="0" t="s">
        <v>3708</v>
      </c>
    </row>
    <row customHeight="1" ht="11.25">
      <c r="A281" s="429" t="s">
        <v>16</v>
      </c>
      <c r="B281" s="0" t="s">
        <v>3661</v>
      </c>
      <c r="C281" s="0" t="s">
        <v>3662</v>
      </c>
      <c r="D281" s="0" t="s">
        <v>3709</v>
      </c>
      <c r="E281" s="0" t="s">
        <v>3710</v>
      </c>
      <c r="F281" s="0" t="s">
        <v>2948</v>
      </c>
      <c r="G281" s="0" t="s">
        <v>3711</v>
      </c>
    </row>
    <row customHeight="1" ht="11.25">
      <c r="A282" s="429" t="s">
        <v>16</v>
      </c>
      <c r="B282" s="0" t="s">
        <v>3661</v>
      </c>
      <c r="C282" s="0" t="s">
        <v>3662</v>
      </c>
      <c r="D282" s="0" t="s">
        <v>3712</v>
      </c>
      <c r="E282" s="0" t="s">
        <v>3713</v>
      </c>
      <c r="F282" s="0" t="s">
        <v>3073</v>
      </c>
      <c r="G282" s="0" t="s">
        <v>3714</v>
      </c>
    </row>
    <row customHeight="1" ht="11.25">
      <c r="A283" s="429" t="s">
        <v>16</v>
      </c>
      <c r="B283" s="0" t="s">
        <v>3715</v>
      </c>
      <c r="C283" s="0" t="s">
        <v>3716</v>
      </c>
      <c r="D283" s="0" t="s">
        <v>3717</v>
      </c>
      <c r="E283" s="0" t="s">
        <v>3718</v>
      </c>
      <c r="F283" s="0" t="s">
        <v>2948</v>
      </c>
      <c r="G283" s="0" t="s">
        <v>3719</v>
      </c>
    </row>
    <row customHeight="1" ht="11.25">
      <c r="A284" s="429" t="s">
        <v>16</v>
      </c>
      <c r="B284" s="0" t="s">
        <v>3715</v>
      </c>
      <c r="C284" s="0" t="s">
        <v>3716</v>
      </c>
      <c r="D284" s="0" t="s">
        <v>3720</v>
      </c>
      <c r="E284" s="0" t="s">
        <v>3721</v>
      </c>
      <c r="F284" s="0" t="s">
        <v>2948</v>
      </c>
      <c r="G284" s="0" t="s">
        <v>3722</v>
      </c>
    </row>
    <row customHeight="1" ht="11.25">
      <c r="A285" s="429" t="s">
        <v>16</v>
      </c>
      <c r="B285" s="0" t="s">
        <v>3715</v>
      </c>
      <c r="C285" s="0" t="s">
        <v>3716</v>
      </c>
      <c r="D285" s="0" t="s">
        <v>3723</v>
      </c>
      <c r="E285" s="0" t="s">
        <v>3724</v>
      </c>
      <c r="F285" s="0" t="s">
        <v>2948</v>
      </c>
      <c r="G285" s="0" t="s">
        <v>3725</v>
      </c>
    </row>
    <row customHeight="1" ht="11.25">
      <c r="A286" s="429" t="s">
        <v>16</v>
      </c>
      <c r="B286" s="0" t="s">
        <v>3715</v>
      </c>
      <c r="C286" s="0" t="s">
        <v>3716</v>
      </c>
      <c r="D286" s="0" t="s">
        <v>3177</v>
      </c>
      <c r="E286" s="0" t="s">
        <v>3726</v>
      </c>
      <c r="F286" s="0" t="s">
        <v>2948</v>
      </c>
      <c r="G286" s="0" t="s">
        <v>3727</v>
      </c>
    </row>
    <row customHeight="1" ht="11.25">
      <c r="A287" s="429" t="s">
        <v>16</v>
      </c>
      <c r="B287" s="0" t="s">
        <v>3715</v>
      </c>
      <c r="C287" s="0" t="s">
        <v>3716</v>
      </c>
      <c r="D287" s="0" t="s">
        <v>3728</v>
      </c>
      <c r="E287" s="0" t="s">
        <v>3729</v>
      </c>
      <c r="F287" s="0" t="s">
        <v>2948</v>
      </c>
      <c r="G287" s="0" t="s">
        <v>3730</v>
      </c>
    </row>
    <row customHeight="1" ht="11.25">
      <c r="A288" s="429" t="s">
        <v>16</v>
      </c>
      <c r="B288" s="0" t="s">
        <v>3715</v>
      </c>
      <c r="C288" s="0" t="s">
        <v>3716</v>
      </c>
      <c r="D288" s="0" t="s">
        <v>3731</v>
      </c>
      <c r="E288" s="0" t="s">
        <v>3732</v>
      </c>
      <c r="F288" s="0" t="s">
        <v>2948</v>
      </c>
      <c r="G288" s="0" t="s">
        <v>3733</v>
      </c>
    </row>
    <row customHeight="1" ht="11.25">
      <c r="A289" s="429" t="s">
        <v>16</v>
      </c>
      <c r="B289" s="0" t="s">
        <v>3715</v>
      </c>
      <c r="C289" s="0" t="s">
        <v>3716</v>
      </c>
      <c r="D289" s="0" t="s">
        <v>3715</v>
      </c>
      <c r="E289" s="0" t="s">
        <v>3716</v>
      </c>
      <c r="F289" s="0" t="s">
        <v>2949</v>
      </c>
      <c r="G289" s="0" t="s">
        <v>3734</v>
      </c>
    </row>
    <row customHeight="1" ht="11.25">
      <c r="A290" s="429" t="s">
        <v>16</v>
      </c>
      <c r="B290" s="0" t="s">
        <v>3715</v>
      </c>
      <c r="C290" s="0" t="s">
        <v>3716</v>
      </c>
      <c r="D290" s="0" t="s">
        <v>3735</v>
      </c>
      <c r="E290" s="0" t="s">
        <v>3736</v>
      </c>
      <c r="F290" s="0" t="s">
        <v>2948</v>
      </c>
      <c r="G290" s="0" t="s">
        <v>3737</v>
      </c>
    </row>
    <row customHeight="1" ht="11.25">
      <c r="A291" s="429" t="s">
        <v>16</v>
      </c>
      <c r="B291" s="0" t="s">
        <v>3715</v>
      </c>
      <c r="C291" s="0" t="s">
        <v>3716</v>
      </c>
      <c r="D291" s="0" t="s">
        <v>3186</v>
      </c>
      <c r="E291" s="0" t="s">
        <v>3738</v>
      </c>
      <c r="F291" s="0" t="s">
        <v>2948</v>
      </c>
      <c r="G291" s="0" t="s">
        <v>3739</v>
      </c>
    </row>
    <row customHeight="1" ht="11.25">
      <c r="A292" s="429" t="s">
        <v>16</v>
      </c>
      <c r="B292" s="0" t="s">
        <v>3715</v>
      </c>
      <c r="C292" s="0" t="s">
        <v>3716</v>
      </c>
      <c r="D292" s="0" t="s">
        <v>3740</v>
      </c>
      <c r="E292" s="0" t="s">
        <v>3741</v>
      </c>
      <c r="F292" s="0" t="s">
        <v>3018</v>
      </c>
      <c r="G292" s="0" t="s">
        <v>3742</v>
      </c>
    </row>
    <row customHeight="1" ht="11.25">
      <c r="A293" s="429" t="s">
        <v>16</v>
      </c>
      <c r="B293" s="0" t="s">
        <v>3743</v>
      </c>
      <c r="C293" s="0" t="s">
        <v>3744</v>
      </c>
      <c r="D293" s="0" t="s">
        <v>3745</v>
      </c>
      <c r="E293" s="0" t="s">
        <v>3746</v>
      </c>
      <c r="F293" s="0" t="s">
        <v>2948</v>
      </c>
      <c r="G293" s="0" t="s">
        <v>3747</v>
      </c>
    </row>
    <row customHeight="1" ht="11.25">
      <c r="A294" s="429" t="s">
        <v>16</v>
      </c>
      <c r="B294" s="0" t="s">
        <v>3743</v>
      </c>
      <c r="C294" s="0" t="s">
        <v>3744</v>
      </c>
      <c r="D294" s="0" t="s">
        <v>3748</v>
      </c>
      <c r="E294" s="0" t="s">
        <v>3749</v>
      </c>
      <c r="F294" s="0" t="s">
        <v>2948</v>
      </c>
      <c r="G294" s="0" t="s">
        <v>3750</v>
      </c>
    </row>
    <row customHeight="1" ht="11.25">
      <c r="A295" s="429" t="s">
        <v>16</v>
      </c>
      <c r="B295" s="0" t="s">
        <v>3743</v>
      </c>
      <c r="C295" s="0" t="s">
        <v>3744</v>
      </c>
      <c r="D295" s="0" t="s">
        <v>3751</v>
      </c>
      <c r="E295" s="0" t="s">
        <v>3752</v>
      </c>
      <c r="F295" s="0" t="s">
        <v>2948</v>
      </c>
      <c r="G295" s="0" t="s">
        <v>3753</v>
      </c>
    </row>
    <row customHeight="1" ht="11.25">
      <c r="A296" s="429" t="s">
        <v>16</v>
      </c>
      <c r="B296" s="0" t="s">
        <v>3743</v>
      </c>
      <c r="C296" s="0" t="s">
        <v>3744</v>
      </c>
      <c r="D296" s="0" t="s">
        <v>3754</v>
      </c>
      <c r="E296" s="0" t="s">
        <v>3755</v>
      </c>
      <c r="F296" s="0" t="s">
        <v>2948</v>
      </c>
      <c r="G296" s="0" t="s">
        <v>3756</v>
      </c>
    </row>
    <row customHeight="1" ht="11.25">
      <c r="A297" s="429" t="s">
        <v>16</v>
      </c>
      <c r="B297" s="0" t="s">
        <v>3743</v>
      </c>
      <c r="C297" s="0" t="s">
        <v>3744</v>
      </c>
      <c r="D297" s="0" t="s">
        <v>3757</v>
      </c>
      <c r="E297" s="0" t="s">
        <v>3758</v>
      </c>
      <c r="F297" s="0" t="s">
        <v>2948</v>
      </c>
      <c r="G297" s="0" t="s">
        <v>3759</v>
      </c>
    </row>
    <row customHeight="1" ht="11.25">
      <c r="A298" s="429" t="s">
        <v>16</v>
      </c>
      <c r="B298" s="0" t="s">
        <v>3743</v>
      </c>
      <c r="C298" s="0" t="s">
        <v>3744</v>
      </c>
      <c r="D298" s="0" t="s">
        <v>3760</v>
      </c>
      <c r="E298" s="0" t="s">
        <v>3761</v>
      </c>
      <c r="F298" s="0" t="s">
        <v>2948</v>
      </c>
      <c r="G298" s="0" t="s">
        <v>3762</v>
      </c>
    </row>
    <row customHeight="1" ht="11.25">
      <c r="A299" s="429" t="s">
        <v>16</v>
      </c>
      <c r="B299" s="0" t="s">
        <v>3743</v>
      </c>
      <c r="C299" s="0" t="s">
        <v>3744</v>
      </c>
      <c r="D299" s="0" t="s">
        <v>3763</v>
      </c>
      <c r="E299" s="0" t="s">
        <v>3764</v>
      </c>
      <c r="F299" s="0" t="s">
        <v>2948</v>
      </c>
      <c r="G299" s="0" t="s">
        <v>3765</v>
      </c>
    </row>
    <row customHeight="1" ht="11.25">
      <c r="A300" s="429" t="s">
        <v>16</v>
      </c>
      <c r="B300" s="0" t="s">
        <v>3743</v>
      </c>
      <c r="C300" s="0" t="s">
        <v>3744</v>
      </c>
      <c r="D300" s="0" t="s">
        <v>3766</v>
      </c>
      <c r="E300" s="0" t="s">
        <v>3767</v>
      </c>
      <c r="F300" s="0" t="s">
        <v>2948</v>
      </c>
      <c r="G300" s="0" t="s">
        <v>3768</v>
      </c>
    </row>
    <row customHeight="1" ht="11.25">
      <c r="A301" s="429" t="s">
        <v>16</v>
      </c>
      <c r="B301" s="0" t="s">
        <v>3743</v>
      </c>
      <c r="C301" s="0" t="s">
        <v>3744</v>
      </c>
      <c r="D301" s="0" t="s">
        <v>3769</v>
      </c>
      <c r="E301" s="0" t="s">
        <v>3770</v>
      </c>
      <c r="F301" s="0" t="s">
        <v>2948</v>
      </c>
      <c r="G301" s="0" t="s">
        <v>3771</v>
      </c>
    </row>
    <row customHeight="1" ht="11.25">
      <c r="A302" s="429" t="s">
        <v>16</v>
      </c>
      <c r="B302" s="0" t="s">
        <v>3743</v>
      </c>
      <c r="C302" s="0" t="s">
        <v>3744</v>
      </c>
      <c r="D302" s="0" t="s">
        <v>3039</v>
      </c>
      <c r="E302" s="0" t="s">
        <v>3772</v>
      </c>
      <c r="F302" s="0" t="s">
        <v>2948</v>
      </c>
      <c r="G302" s="0" t="s">
        <v>3773</v>
      </c>
    </row>
    <row customHeight="1" ht="11.25">
      <c r="A303" s="429" t="s">
        <v>16</v>
      </c>
      <c r="B303" s="0" t="s">
        <v>3743</v>
      </c>
      <c r="C303" s="0" t="s">
        <v>3744</v>
      </c>
      <c r="D303" s="0" t="s">
        <v>3743</v>
      </c>
      <c r="E303" s="0" t="s">
        <v>3744</v>
      </c>
      <c r="F303" s="0" t="s">
        <v>2949</v>
      </c>
      <c r="G303" s="0" t="s">
        <v>3774</v>
      </c>
    </row>
    <row customHeight="1" ht="11.25">
      <c r="A304" s="429" t="s">
        <v>16</v>
      </c>
      <c r="B304" s="0" t="s">
        <v>3743</v>
      </c>
      <c r="C304" s="0" t="s">
        <v>3744</v>
      </c>
      <c r="D304" s="0" t="s">
        <v>3775</v>
      </c>
      <c r="E304" s="0" t="s">
        <v>3776</v>
      </c>
      <c r="F304" s="0" t="s">
        <v>3073</v>
      </c>
      <c r="G304" s="0" t="s">
        <v>3777</v>
      </c>
    </row>
    <row customHeight="1" ht="11.25">
      <c r="A305" s="429" t="s">
        <v>16</v>
      </c>
      <c r="B305" s="0" t="s">
        <v>3778</v>
      </c>
      <c r="C305" s="0" t="s">
        <v>3779</v>
      </c>
      <c r="D305" s="0" t="s">
        <v>3780</v>
      </c>
      <c r="E305" s="0" t="s">
        <v>3781</v>
      </c>
      <c r="F305" s="0" t="s">
        <v>2948</v>
      </c>
      <c r="G305" s="0" t="s">
        <v>3782</v>
      </c>
    </row>
    <row customHeight="1" ht="11.25">
      <c r="A306" s="429" t="s">
        <v>16</v>
      </c>
      <c r="B306" s="0" t="s">
        <v>3778</v>
      </c>
      <c r="C306" s="0" t="s">
        <v>3779</v>
      </c>
      <c r="D306" s="0" t="s">
        <v>3783</v>
      </c>
      <c r="E306" s="0" t="s">
        <v>3784</v>
      </c>
      <c r="F306" s="0" t="s">
        <v>2948</v>
      </c>
      <c r="G306" s="0" t="s">
        <v>3785</v>
      </c>
    </row>
    <row customHeight="1" ht="11.25">
      <c r="A307" s="429" t="s">
        <v>16</v>
      </c>
      <c r="B307" s="0" t="s">
        <v>3778</v>
      </c>
      <c r="C307" s="0" t="s">
        <v>3779</v>
      </c>
      <c r="D307" s="0" t="s">
        <v>3786</v>
      </c>
      <c r="E307" s="0" t="s">
        <v>3787</v>
      </c>
      <c r="F307" s="0" t="s">
        <v>2948</v>
      </c>
      <c r="G307" s="0" t="s">
        <v>3788</v>
      </c>
    </row>
    <row customHeight="1" ht="11.25">
      <c r="A308" s="429" t="s">
        <v>16</v>
      </c>
      <c r="B308" s="0" t="s">
        <v>3778</v>
      </c>
      <c r="C308" s="0" t="s">
        <v>3779</v>
      </c>
      <c r="D308" s="0" t="s">
        <v>3789</v>
      </c>
      <c r="E308" s="0" t="s">
        <v>3790</v>
      </c>
      <c r="F308" s="0" t="s">
        <v>2948</v>
      </c>
      <c r="G308" s="0" t="s">
        <v>3791</v>
      </c>
    </row>
    <row customHeight="1" ht="11.25">
      <c r="A309" s="429" t="s">
        <v>16</v>
      </c>
      <c r="B309" s="0" t="s">
        <v>3778</v>
      </c>
      <c r="C309" s="0" t="s">
        <v>3779</v>
      </c>
      <c r="D309" s="0" t="s">
        <v>3792</v>
      </c>
      <c r="E309" s="0" t="s">
        <v>3793</v>
      </c>
      <c r="F309" s="0" t="s">
        <v>2948</v>
      </c>
      <c r="G309" s="0" t="s">
        <v>3794</v>
      </c>
    </row>
    <row customHeight="1" ht="11.25">
      <c r="A310" s="429" t="s">
        <v>16</v>
      </c>
      <c r="B310" s="0" t="s">
        <v>3778</v>
      </c>
      <c r="C310" s="0" t="s">
        <v>3779</v>
      </c>
      <c r="D310" s="0" t="s">
        <v>3795</v>
      </c>
      <c r="E310" s="0" t="s">
        <v>3796</v>
      </c>
      <c r="F310" s="0" t="s">
        <v>2948</v>
      </c>
      <c r="G310" s="0" t="s">
        <v>3797</v>
      </c>
    </row>
    <row customHeight="1" ht="11.25">
      <c r="A311" s="429" t="s">
        <v>16</v>
      </c>
      <c r="B311" s="0" t="s">
        <v>3778</v>
      </c>
      <c r="C311" s="0" t="s">
        <v>3779</v>
      </c>
      <c r="D311" s="0" t="s">
        <v>3798</v>
      </c>
      <c r="E311" s="0" t="s">
        <v>3799</v>
      </c>
      <c r="F311" s="0" t="s">
        <v>2948</v>
      </c>
      <c r="G311" s="0" t="s">
        <v>3800</v>
      </c>
    </row>
    <row customHeight="1" ht="11.25">
      <c r="A312" s="429" t="s">
        <v>16</v>
      </c>
      <c r="B312" s="0" t="s">
        <v>3778</v>
      </c>
      <c r="C312" s="0" t="s">
        <v>3779</v>
      </c>
      <c r="D312" s="0" t="s">
        <v>3801</v>
      </c>
      <c r="E312" s="0" t="s">
        <v>3802</v>
      </c>
      <c r="F312" s="0" t="s">
        <v>2948</v>
      </c>
      <c r="G312" s="0" t="s">
        <v>3803</v>
      </c>
    </row>
    <row customHeight="1" ht="11.25">
      <c r="A313" s="429" t="s">
        <v>16</v>
      </c>
      <c r="B313" s="0" t="s">
        <v>3778</v>
      </c>
      <c r="C313" s="0" t="s">
        <v>3779</v>
      </c>
      <c r="D313" s="0" t="s">
        <v>3778</v>
      </c>
      <c r="E313" s="0" t="s">
        <v>3779</v>
      </c>
      <c r="F313" s="0" t="s">
        <v>2949</v>
      </c>
      <c r="G313" s="0" t="s">
        <v>3804</v>
      </c>
    </row>
    <row customHeight="1" ht="11.25">
      <c r="A314" s="429" t="s">
        <v>16</v>
      </c>
      <c r="B314" s="0" t="s">
        <v>3778</v>
      </c>
      <c r="C314" s="0" t="s">
        <v>3779</v>
      </c>
      <c r="D314" s="0" t="s">
        <v>3805</v>
      </c>
      <c r="E314" s="0" t="s">
        <v>3806</v>
      </c>
      <c r="F314" s="0" t="s">
        <v>3018</v>
      </c>
      <c r="G314" s="0" t="s">
        <v>3807</v>
      </c>
    </row>
    <row customHeight="1" ht="11.25">
      <c r="A315" s="429" t="s">
        <v>16</v>
      </c>
      <c r="B315" s="0" t="s">
        <v>3808</v>
      </c>
      <c r="C315" s="0" t="s">
        <v>3809</v>
      </c>
      <c r="D315" s="0" t="s">
        <v>3810</v>
      </c>
      <c r="E315" s="0" t="s">
        <v>3811</v>
      </c>
      <c r="F315" s="0" t="s">
        <v>2948</v>
      </c>
      <c r="G315" s="0" t="s">
        <v>3812</v>
      </c>
    </row>
    <row customHeight="1" ht="11.25">
      <c r="A316" s="429" t="s">
        <v>16</v>
      </c>
      <c r="B316" s="0" t="s">
        <v>3808</v>
      </c>
      <c r="C316" s="0" t="s">
        <v>3809</v>
      </c>
      <c r="D316" s="0" t="s">
        <v>3094</v>
      </c>
      <c r="E316" s="0" t="s">
        <v>3813</v>
      </c>
      <c r="F316" s="0" t="s">
        <v>2948</v>
      </c>
      <c r="G316" s="0" t="s">
        <v>3814</v>
      </c>
    </row>
    <row customHeight="1" ht="11.25">
      <c r="A317" s="429" t="s">
        <v>16</v>
      </c>
      <c r="B317" s="0" t="s">
        <v>3808</v>
      </c>
      <c r="C317" s="0" t="s">
        <v>3809</v>
      </c>
      <c r="D317" s="0" t="s">
        <v>3815</v>
      </c>
      <c r="E317" s="0" t="s">
        <v>3816</v>
      </c>
      <c r="F317" s="0" t="s">
        <v>2948</v>
      </c>
      <c r="G317" s="0" t="s">
        <v>3817</v>
      </c>
    </row>
    <row customHeight="1" ht="11.25">
      <c r="A318" s="429" t="s">
        <v>16</v>
      </c>
      <c r="B318" s="0" t="s">
        <v>3808</v>
      </c>
      <c r="C318" s="0" t="s">
        <v>3809</v>
      </c>
      <c r="D318" s="0" t="s">
        <v>3792</v>
      </c>
      <c r="E318" s="0" t="s">
        <v>3818</v>
      </c>
      <c r="F318" s="0" t="s">
        <v>2948</v>
      </c>
      <c r="G318" s="0" t="s">
        <v>3819</v>
      </c>
    </row>
    <row customHeight="1" ht="11.25">
      <c r="A319" s="429" t="s">
        <v>16</v>
      </c>
      <c r="B319" s="0" t="s">
        <v>3808</v>
      </c>
      <c r="C319" s="0" t="s">
        <v>3809</v>
      </c>
      <c r="D319" s="0" t="s">
        <v>3820</v>
      </c>
      <c r="E319" s="0" t="s">
        <v>3821</v>
      </c>
      <c r="F319" s="0" t="s">
        <v>2948</v>
      </c>
      <c r="G319" s="0" t="s">
        <v>3822</v>
      </c>
    </row>
    <row customHeight="1" ht="11.25">
      <c r="A320" s="429" t="s">
        <v>16</v>
      </c>
      <c r="B320" s="0" t="s">
        <v>3808</v>
      </c>
      <c r="C320" s="0" t="s">
        <v>3809</v>
      </c>
      <c r="D320" s="0" t="s">
        <v>3769</v>
      </c>
      <c r="E320" s="0" t="s">
        <v>3823</v>
      </c>
      <c r="F320" s="0" t="s">
        <v>2948</v>
      </c>
      <c r="G320" s="0" t="s">
        <v>3824</v>
      </c>
    </row>
    <row customHeight="1" ht="11.25">
      <c r="A321" s="429" t="s">
        <v>16</v>
      </c>
      <c r="B321" s="0" t="s">
        <v>3808</v>
      </c>
      <c r="C321" s="0" t="s">
        <v>3809</v>
      </c>
      <c r="D321" s="0" t="s">
        <v>3825</v>
      </c>
      <c r="E321" s="0" t="s">
        <v>3826</v>
      </c>
      <c r="F321" s="0" t="s">
        <v>2948</v>
      </c>
      <c r="G321" s="0" t="s">
        <v>3827</v>
      </c>
    </row>
    <row customHeight="1" ht="11.25">
      <c r="A322" s="429" t="s">
        <v>16</v>
      </c>
      <c r="B322" s="0" t="s">
        <v>3808</v>
      </c>
      <c r="C322" s="0" t="s">
        <v>3809</v>
      </c>
      <c r="D322" s="0" t="s">
        <v>3828</v>
      </c>
      <c r="E322" s="0" t="s">
        <v>3829</v>
      </c>
      <c r="F322" s="0" t="s">
        <v>2948</v>
      </c>
      <c r="G322" s="0" t="s">
        <v>3830</v>
      </c>
    </row>
    <row customHeight="1" ht="11.25">
      <c r="A323" s="429" t="s">
        <v>16</v>
      </c>
      <c r="B323" s="0" t="s">
        <v>3808</v>
      </c>
      <c r="C323" s="0" t="s">
        <v>3809</v>
      </c>
      <c r="D323" s="0" t="s">
        <v>3808</v>
      </c>
      <c r="E323" s="0" t="s">
        <v>3809</v>
      </c>
      <c r="F323" s="0" t="s">
        <v>2949</v>
      </c>
      <c r="G323" s="0" t="s">
        <v>3831</v>
      </c>
    </row>
    <row customHeight="1" ht="11.25">
      <c r="A324" s="429" t="s">
        <v>16</v>
      </c>
      <c r="B324" s="0" t="s">
        <v>3808</v>
      </c>
      <c r="C324" s="0" t="s">
        <v>3809</v>
      </c>
      <c r="D324" s="0" t="s">
        <v>3832</v>
      </c>
      <c r="E324" s="0" t="s">
        <v>3833</v>
      </c>
      <c r="F324" s="0" t="s">
        <v>3018</v>
      </c>
      <c r="G324" s="0" t="s">
        <v>3834</v>
      </c>
    </row>
    <row customHeight="1" ht="11.25">
      <c r="A325" s="429" t="s">
        <v>16</v>
      </c>
      <c r="B325" s="0" t="s">
        <v>3835</v>
      </c>
      <c r="C325" s="0" t="s">
        <v>3836</v>
      </c>
      <c r="D325" s="0" t="s">
        <v>3837</v>
      </c>
      <c r="E325" s="0" t="s">
        <v>3838</v>
      </c>
      <c r="F325" s="0" t="s">
        <v>2948</v>
      </c>
      <c r="G325" s="0" t="s">
        <v>3839</v>
      </c>
    </row>
    <row customHeight="1" ht="11.25">
      <c r="A326" s="429" t="s">
        <v>16</v>
      </c>
      <c r="B326" s="0" t="s">
        <v>3835</v>
      </c>
      <c r="C326" s="0" t="s">
        <v>3836</v>
      </c>
      <c r="D326" s="0" t="s">
        <v>2954</v>
      </c>
      <c r="E326" s="0" t="s">
        <v>3840</v>
      </c>
      <c r="F326" s="0" t="s">
        <v>2948</v>
      </c>
      <c r="G326" s="0" t="s">
        <v>3841</v>
      </c>
    </row>
    <row customHeight="1" ht="11.25">
      <c r="A327" s="429" t="s">
        <v>16</v>
      </c>
      <c r="B327" s="0" t="s">
        <v>3835</v>
      </c>
      <c r="C327" s="0" t="s">
        <v>3836</v>
      </c>
      <c r="D327" s="0" t="s">
        <v>3842</v>
      </c>
      <c r="E327" s="0" t="s">
        <v>3843</v>
      </c>
      <c r="F327" s="0" t="s">
        <v>2948</v>
      </c>
      <c r="G327" s="0" t="s">
        <v>3844</v>
      </c>
    </row>
    <row customHeight="1" ht="11.25">
      <c r="A328" s="429" t="s">
        <v>16</v>
      </c>
      <c r="B328" s="0" t="s">
        <v>3835</v>
      </c>
      <c r="C328" s="0" t="s">
        <v>3836</v>
      </c>
      <c r="D328" s="0" t="s">
        <v>3845</v>
      </c>
      <c r="E328" s="0" t="s">
        <v>3846</v>
      </c>
      <c r="F328" s="0" t="s">
        <v>2948</v>
      </c>
      <c r="G328" s="0" t="s">
        <v>3847</v>
      </c>
    </row>
    <row customHeight="1" ht="11.25">
      <c r="A329" s="429" t="s">
        <v>16</v>
      </c>
      <c r="B329" s="0" t="s">
        <v>3835</v>
      </c>
      <c r="C329" s="0" t="s">
        <v>3836</v>
      </c>
      <c r="D329" s="0" t="s">
        <v>3848</v>
      </c>
      <c r="E329" s="0" t="s">
        <v>3849</v>
      </c>
      <c r="F329" s="0" t="s">
        <v>2948</v>
      </c>
      <c r="G329" s="0" t="s">
        <v>3850</v>
      </c>
    </row>
    <row customHeight="1" ht="11.25">
      <c r="A330" s="429" t="s">
        <v>16</v>
      </c>
      <c r="B330" s="0" t="s">
        <v>3835</v>
      </c>
      <c r="C330" s="0" t="s">
        <v>3836</v>
      </c>
      <c r="D330" s="0" t="s">
        <v>3027</v>
      </c>
      <c r="E330" s="0" t="s">
        <v>3851</v>
      </c>
      <c r="F330" s="0" t="s">
        <v>2948</v>
      </c>
      <c r="G330" s="0" t="s">
        <v>3852</v>
      </c>
    </row>
    <row customHeight="1" ht="11.25">
      <c r="A331" s="429" t="s">
        <v>16</v>
      </c>
      <c r="B331" s="0" t="s">
        <v>3835</v>
      </c>
      <c r="C331" s="0" t="s">
        <v>3836</v>
      </c>
      <c r="D331" s="0" t="s">
        <v>3853</v>
      </c>
      <c r="E331" s="0" t="s">
        <v>3854</v>
      </c>
      <c r="F331" s="0" t="s">
        <v>2948</v>
      </c>
      <c r="G331" s="0" t="s">
        <v>3855</v>
      </c>
    </row>
    <row customHeight="1" ht="11.25">
      <c r="A332" s="429" t="s">
        <v>16</v>
      </c>
      <c r="B332" s="0" t="s">
        <v>3835</v>
      </c>
      <c r="C332" s="0" t="s">
        <v>3836</v>
      </c>
      <c r="D332" s="0" t="s">
        <v>3856</v>
      </c>
      <c r="E332" s="0" t="s">
        <v>3857</v>
      </c>
      <c r="F332" s="0" t="s">
        <v>2948</v>
      </c>
      <c r="G332" s="0" t="s">
        <v>3858</v>
      </c>
    </row>
    <row customHeight="1" ht="11.25">
      <c r="A333" s="429" t="s">
        <v>16</v>
      </c>
      <c r="B333" s="0" t="s">
        <v>3835</v>
      </c>
      <c r="C333" s="0" t="s">
        <v>3836</v>
      </c>
      <c r="D333" s="0" t="s">
        <v>3859</v>
      </c>
      <c r="E333" s="0" t="s">
        <v>3860</v>
      </c>
      <c r="F333" s="0" t="s">
        <v>2948</v>
      </c>
      <c r="G333" s="0" t="s">
        <v>3861</v>
      </c>
    </row>
    <row customHeight="1" ht="11.25">
      <c r="A334" s="429" t="s">
        <v>16</v>
      </c>
      <c r="B334" s="0" t="s">
        <v>3835</v>
      </c>
      <c r="C334" s="0" t="s">
        <v>3836</v>
      </c>
      <c r="D334" s="0" t="s">
        <v>3862</v>
      </c>
      <c r="E334" s="0" t="s">
        <v>3863</v>
      </c>
      <c r="F334" s="0" t="s">
        <v>2948</v>
      </c>
      <c r="G334" s="0" t="s">
        <v>3864</v>
      </c>
    </row>
    <row customHeight="1" ht="11.25">
      <c r="A335" s="429" t="s">
        <v>16</v>
      </c>
      <c r="B335" s="0" t="s">
        <v>3835</v>
      </c>
      <c r="C335" s="0" t="s">
        <v>3836</v>
      </c>
      <c r="D335" s="0" t="s">
        <v>3865</v>
      </c>
      <c r="E335" s="0" t="s">
        <v>3866</v>
      </c>
      <c r="F335" s="0" t="s">
        <v>2948</v>
      </c>
      <c r="G335" s="0" t="s">
        <v>3867</v>
      </c>
    </row>
    <row customHeight="1" ht="11.25">
      <c r="A336" s="429" t="s">
        <v>16</v>
      </c>
      <c r="B336" s="0" t="s">
        <v>3835</v>
      </c>
      <c r="C336" s="0" t="s">
        <v>3836</v>
      </c>
      <c r="D336" s="0" t="s">
        <v>3035</v>
      </c>
      <c r="E336" s="0" t="s">
        <v>3868</v>
      </c>
      <c r="F336" s="0" t="s">
        <v>2948</v>
      </c>
      <c r="G336" s="0" t="s">
        <v>3869</v>
      </c>
    </row>
    <row customHeight="1" ht="11.25">
      <c r="A337" s="429" t="s">
        <v>16</v>
      </c>
      <c r="B337" s="0" t="s">
        <v>3835</v>
      </c>
      <c r="C337" s="0" t="s">
        <v>3836</v>
      </c>
      <c r="D337" s="0" t="s">
        <v>3870</v>
      </c>
      <c r="E337" s="0" t="s">
        <v>3871</v>
      </c>
      <c r="F337" s="0" t="s">
        <v>2948</v>
      </c>
      <c r="G337" s="0" t="s">
        <v>3872</v>
      </c>
    </row>
    <row customHeight="1" ht="11.25">
      <c r="A338" s="429" t="s">
        <v>16</v>
      </c>
      <c r="B338" s="0" t="s">
        <v>3835</v>
      </c>
      <c r="C338" s="0" t="s">
        <v>3836</v>
      </c>
      <c r="D338" s="0" t="s">
        <v>3873</v>
      </c>
      <c r="E338" s="0" t="s">
        <v>3874</v>
      </c>
      <c r="F338" s="0" t="s">
        <v>2948</v>
      </c>
      <c r="G338" s="0" t="s">
        <v>3875</v>
      </c>
    </row>
    <row customHeight="1" ht="11.25">
      <c r="A339" s="429" t="s">
        <v>16</v>
      </c>
      <c r="B339" s="0" t="s">
        <v>3835</v>
      </c>
      <c r="C339" s="0" t="s">
        <v>3836</v>
      </c>
      <c r="D339" s="0" t="s">
        <v>3593</v>
      </c>
      <c r="E339" s="0" t="s">
        <v>3876</v>
      </c>
      <c r="F339" s="0" t="s">
        <v>2948</v>
      </c>
      <c r="G339" s="0" t="s">
        <v>3877</v>
      </c>
    </row>
    <row customHeight="1" ht="11.25">
      <c r="A340" s="429" t="s">
        <v>16</v>
      </c>
      <c r="B340" s="0" t="s">
        <v>3835</v>
      </c>
      <c r="C340" s="0" t="s">
        <v>3836</v>
      </c>
      <c r="D340" s="0" t="s">
        <v>3878</v>
      </c>
      <c r="E340" s="0" t="s">
        <v>3879</v>
      </c>
      <c r="F340" s="0" t="s">
        <v>2948</v>
      </c>
      <c r="G340" s="0" t="s">
        <v>3880</v>
      </c>
    </row>
    <row customHeight="1" ht="11.25">
      <c r="A341" s="429" t="s">
        <v>16</v>
      </c>
      <c r="B341" s="0" t="s">
        <v>3835</v>
      </c>
      <c r="C341" s="0" t="s">
        <v>3836</v>
      </c>
      <c r="D341" s="0" t="s">
        <v>3881</v>
      </c>
      <c r="E341" s="0" t="s">
        <v>3882</v>
      </c>
      <c r="F341" s="0" t="s">
        <v>2948</v>
      </c>
      <c r="G341" s="0" t="s">
        <v>3883</v>
      </c>
    </row>
    <row customHeight="1" ht="11.25">
      <c r="A342" s="429" t="s">
        <v>16</v>
      </c>
      <c r="B342" s="0" t="s">
        <v>3835</v>
      </c>
      <c r="C342" s="0" t="s">
        <v>3836</v>
      </c>
      <c r="D342" s="0" t="s">
        <v>3884</v>
      </c>
      <c r="E342" s="0" t="s">
        <v>3885</v>
      </c>
      <c r="F342" s="0" t="s">
        <v>2948</v>
      </c>
      <c r="G342" s="0" t="s">
        <v>3886</v>
      </c>
    </row>
    <row customHeight="1" ht="11.25">
      <c r="A343" s="429" t="s">
        <v>16</v>
      </c>
      <c r="B343" s="0" t="s">
        <v>3835</v>
      </c>
      <c r="C343" s="0" t="s">
        <v>3836</v>
      </c>
      <c r="D343" s="0" t="s">
        <v>3835</v>
      </c>
      <c r="E343" s="0" t="s">
        <v>3836</v>
      </c>
      <c r="F343" s="0" t="s">
        <v>2949</v>
      </c>
      <c r="G343" s="0" t="s">
        <v>3887</v>
      </c>
    </row>
    <row customHeight="1" ht="11.25">
      <c r="A344" s="429" t="s">
        <v>16</v>
      </c>
      <c r="B344" s="0" t="s">
        <v>3888</v>
      </c>
      <c r="C344" s="0" t="s">
        <v>3889</v>
      </c>
      <c r="D344" s="0" t="s">
        <v>3888</v>
      </c>
      <c r="E344" s="0" t="s">
        <v>3889</v>
      </c>
      <c r="F344" s="0" t="s">
        <v>3890</v>
      </c>
      <c r="G344" s="0" t="s">
        <v>3891</v>
      </c>
    </row>
    <row customHeight="1" ht="11.25">
      <c r="A345" s="429" t="s">
        <v>16</v>
      </c>
      <c r="B345" s="0" t="s">
        <v>3892</v>
      </c>
      <c r="C345" s="0" t="s">
        <v>3893</v>
      </c>
      <c r="D345" s="0" t="s">
        <v>3892</v>
      </c>
      <c r="E345" s="0" t="s">
        <v>3893</v>
      </c>
      <c r="F345" s="0" t="s">
        <v>3890</v>
      </c>
      <c r="G345" s="0" t="s">
        <v>3894</v>
      </c>
    </row>
    <row customHeight="1" ht="11.25">
      <c r="A346" s="429" t="s">
        <v>16</v>
      </c>
      <c r="B346" s="0" t="s">
        <v>99</v>
      </c>
      <c r="C346" s="0" t="s">
        <v>100</v>
      </c>
      <c r="D346" s="0" t="s">
        <v>99</v>
      </c>
      <c r="E346" s="0" t="s">
        <v>100</v>
      </c>
      <c r="F346" s="0" t="s">
        <v>3890</v>
      </c>
      <c r="G346" s="0" t="s">
        <v>98</v>
      </c>
    </row>
    <row customHeight="1" ht="11.25">
      <c r="A347" s="429" t="s">
        <v>16</v>
      </c>
      <c r="B347" s="0" t="s">
        <v>3895</v>
      </c>
      <c r="C347" s="0" t="s">
        <v>3896</v>
      </c>
      <c r="D347" s="0" t="s">
        <v>3895</v>
      </c>
      <c r="E347" s="0" t="s">
        <v>3896</v>
      </c>
      <c r="F347" s="0" t="s">
        <v>3890</v>
      </c>
      <c r="G347" s="0" t="s">
        <v>3897</v>
      </c>
    </row>
    <row customHeight="1" ht="11.25">
      <c r="A348" s="429" t="s">
        <v>16</v>
      </c>
      <c r="B348" s="0" t="s">
        <v>3898</v>
      </c>
      <c r="C348" s="0" t="s">
        <v>3899</v>
      </c>
      <c r="D348" s="0" t="s">
        <v>3898</v>
      </c>
      <c r="E348" s="0" t="s">
        <v>3899</v>
      </c>
      <c r="F348" s="0" t="s">
        <v>3890</v>
      </c>
      <c r="G348" s="0" t="s">
        <v>3900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BE8B-BEC8-8AA6-35D4-6E8C3FCA5C57}"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598" width="13.8515625" customWidth="1"/>
    <col min="2" max="2" style="4598" width="10.421875" customWidth="1"/>
    <col min="3" max="3" style="4598" width="7.57421875" customWidth="1"/>
    <col min="4" max="4" style="4598" width="13.8515625" customWidth="1"/>
    <col min="5" max="5" style="4598" width="11.57421875" customWidth="1"/>
    <col min="6" max="6" style="4598" width="16.28125" customWidth="1"/>
    <col min="7" max="7" style="4598" width="16.00390625" customWidth="1"/>
    <col min="8" max="9" style="4598" width="16.140625" customWidth="1"/>
  </cols>
  <sheetData>
    <row customHeight="1" ht="11.25">
      <c r="A1" s="891" t="s">
        <v>3901</v>
      </c>
      <c r="B1" s="891" t="s">
        <v>3902</v>
      </c>
      <c r="C1" s="1215" t="s">
        <v>3903</v>
      </c>
      <c r="D1" s="891" t="s">
        <v>3904</v>
      </c>
      <c r="E1" s="891" t="s">
        <v>3905</v>
      </c>
      <c r="F1" s="1215" t="s">
        <v>3906</v>
      </c>
      <c r="G1" s="1215" t="s">
        <v>3907</v>
      </c>
      <c r="H1" s="1215" t="s">
        <v>3908</v>
      </c>
      <c r="I1" s="1215" t="s">
        <v>3909</v>
      </c>
    </row>
    <row customHeight="1" ht="11.25">
      <c r="A2" s="5219" t="s">
        <v>114</v>
      </c>
      <c r="B2" s="5219" t="s">
        <v>3910</v>
      </c>
      <c r="C2" s="5219" t="s">
        <v>22</v>
      </c>
      <c r="D2" s="5219" t="s">
        <v>3911</v>
      </c>
      <c r="E2" s="5219" t="s">
        <v>3912</v>
      </c>
      <c r="F2" s="5219" t="s">
        <v>22</v>
      </c>
      <c r="G2" s="5219" t="s">
        <v>22</v>
      </c>
      <c r="H2" s="5219" t="s">
        <v>22</v>
      </c>
      <c r="I2"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7523A-DDFA-94AC-5694-3739CB91A8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226D2-71FA-2014-7A8D-19FEB7BDC0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135</v>
      </c>
      <c r="B1" s="239" t="s">
        <v>3913</v>
      </c>
    </row>
    <row customHeight="1" ht="11.25">
      <c r="A2" s="5221" t="s">
        <v>97</v>
      </c>
      <c r="B2" s="5221"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DF611-A905-D49D-0D2D-913F885F11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3915</v>
      </c>
      <c r="B1" s="891" t="s">
        <v>3916</v>
      </c>
    </row>
    <row customHeight="1" ht="11.25">
      <c r="A2" s="891">
        <v>4213775</v>
      </c>
      <c r="B2" s="891" t="s">
        <v>1221</v>
      </c>
    </row>
    <row customHeight="1" ht="11.25">
      <c r="A3" s="891">
        <v>4213784</v>
      </c>
      <c r="B3" s="891" t="s">
        <v>1256</v>
      </c>
    </row>
    <row customHeight="1" ht="11.25">
      <c r="A4" s="891">
        <v>4213781</v>
      </c>
      <c r="B4" s="891" t="s">
        <v>1249</v>
      </c>
    </row>
    <row customHeight="1" ht="11.25">
      <c r="A5" s="891">
        <v>4213776</v>
      </c>
      <c r="B5" s="891" t="s">
        <v>171</v>
      </c>
    </row>
    <row customHeight="1" ht="11.25">
      <c r="A6" s="891">
        <v>4213777</v>
      </c>
      <c r="B6" s="891" t="s">
        <v>177</v>
      </c>
    </row>
    <row customHeight="1" ht="11.25">
      <c r="A7" s="891">
        <v>4213778</v>
      </c>
      <c r="B7" s="891" t="s">
        <v>183</v>
      </c>
    </row>
    <row customHeight="1" ht="11.25">
      <c r="A8" s="891">
        <v>4213780</v>
      </c>
      <c r="B8" s="891" t="s">
        <v>189</v>
      </c>
    </row>
    <row customHeight="1" ht="11.25">
      <c r="A9" s="891">
        <v>4213779</v>
      </c>
      <c r="B9" s="891" t="s">
        <v>1389</v>
      </c>
    </row>
    <row customHeight="1" ht="11.25">
      <c r="A10" s="891">
        <v>4213783</v>
      </c>
      <c r="B10" s="891" t="s">
        <v>1404</v>
      </c>
    </row>
    <row customHeight="1" ht="11.25">
      <c r="A11" s="891">
        <v>4213782</v>
      </c>
      <c r="B11" s="891"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3D73-0646-017B-30AC-660B0B83F74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8" width="9.140625"/>
    <col min="2" max="2" style="4598" width="65.28125" customWidth="1"/>
  </cols>
  <sheetData>
    <row customHeight="1" ht="11.25">
      <c r="A1" s="891" t="s">
        <v>3915</v>
      </c>
      <c r="B1" s="891" t="s">
        <v>3917</v>
      </c>
    </row>
    <row customHeight="1" ht="11.25">
      <c r="A2" s="891" t="s">
        <v>122</v>
      </c>
      <c r="B2" s="891" t="s">
        <v>1505</v>
      </c>
    </row>
    <row customHeight="1" ht="11.25">
      <c r="A3" s="891" t="s">
        <v>3918</v>
      </c>
      <c r="B3" s="891" t="s">
        <v>1514</v>
      </c>
    </row>
    <row customHeight="1" ht="11.25">
      <c r="A4" s="891" t="s">
        <v>3919</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473D6-60F8-8465-6376-BA71DA8B8D06}"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429" t="s">
        <v>2937</v>
      </c>
      <c r="B1" s="429" t="s">
        <v>2938</v>
      </c>
      <c r="C1" s="429" t="s">
        <v>2939</v>
      </c>
      <c r="D1" s="429" t="s">
        <v>2940</v>
      </c>
      <c r="E1" s="0" t="s">
        <v>2941</v>
      </c>
      <c r="F1" s="0" t="s">
        <v>2942</v>
      </c>
      <c r="G1" s="0" t="s">
        <v>2943</v>
      </c>
    </row>
    <row customHeight="1" ht="11.25">
      <c r="A2" s="0" t="s">
        <v>16</v>
      </c>
      <c r="B2" s="0" t="s">
        <v>2944</v>
      </c>
      <c r="C2" s="0" t="s">
        <v>2945</v>
      </c>
      <c r="D2" s="0" t="s">
        <v>2946</v>
      </c>
      <c r="E2" s="0" t="s">
        <v>2947</v>
      </c>
      <c r="F2" s="0" t="s">
        <v>2948</v>
      </c>
      <c r="G2" s="0" t="s">
        <v>114</v>
      </c>
    </row>
    <row customHeight="1" ht="11.25">
      <c r="A3" s="0" t="s">
        <v>16</v>
      </c>
      <c r="B3" s="0" t="s">
        <v>2944</v>
      </c>
      <c r="C3" s="0" t="s">
        <v>2945</v>
      </c>
      <c r="D3" s="0" t="s">
        <v>2944</v>
      </c>
      <c r="E3" s="0" t="s">
        <v>2945</v>
      </c>
      <c r="F3" s="0" t="s">
        <v>2949</v>
      </c>
      <c r="G3" s="0" t="s">
        <v>101</v>
      </c>
    </row>
    <row customHeight="1" ht="11.25">
      <c r="A4" s="0" t="s">
        <v>16</v>
      </c>
      <c r="B4" s="0" t="s">
        <v>2944</v>
      </c>
      <c r="C4" s="0" t="s">
        <v>2945</v>
      </c>
      <c r="D4" s="0" t="s">
        <v>2950</v>
      </c>
      <c r="E4" s="0" t="s">
        <v>2951</v>
      </c>
      <c r="F4" s="0" t="s">
        <v>2948</v>
      </c>
      <c r="G4" s="0" t="s">
        <v>89</v>
      </c>
    </row>
    <row customHeight="1" ht="11.25">
      <c r="A5" s="0" t="s">
        <v>16</v>
      </c>
      <c r="B5" s="0" t="s">
        <v>2944</v>
      </c>
      <c r="C5" s="0" t="s">
        <v>2945</v>
      </c>
      <c r="D5" s="0" t="s">
        <v>2952</v>
      </c>
      <c r="E5" s="0" t="s">
        <v>2953</v>
      </c>
      <c r="F5" s="0" t="s">
        <v>2948</v>
      </c>
      <c r="G5" s="0" t="s">
        <v>90</v>
      </c>
    </row>
    <row customHeight="1" ht="11.25">
      <c r="A6" s="0" t="s">
        <v>16</v>
      </c>
      <c r="B6" s="0" t="s">
        <v>2944</v>
      </c>
      <c r="C6" s="0" t="s">
        <v>2945</v>
      </c>
      <c r="D6" s="0" t="s">
        <v>2954</v>
      </c>
      <c r="E6" s="0" t="s">
        <v>2955</v>
      </c>
      <c r="F6" s="0" t="s">
        <v>2948</v>
      </c>
      <c r="G6" s="0" t="s">
        <v>115</v>
      </c>
    </row>
    <row customHeight="1" ht="11.25">
      <c r="A7" s="0" t="s">
        <v>16</v>
      </c>
      <c r="B7" s="0" t="s">
        <v>2944</v>
      </c>
      <c r="C7" s="0" t="s">
        <v>2945</v>
      </c>
      <c r="D7" s="0" t="s">
        <v>2956</v>
      </c>
      <c r="E7" s="0" t="s">
        <v>2957</v>
      </c>
      <c r="F7" s="0" t="s">
        <v>2948</v>
      </c>
      <c r="G7" s="0" t="s">
        <v>91</v>
      </c>
    </row>
    <row customHeight="1" ht="11.25">
      <c r="A8" s="0" t="s">
        <v>16</v>
      </c>
      <c r="B8" s="0" t="s">
        <v>2944</v>
      </c>
      <c r="C8" s="0" t="s">
        <v>2945</v>
      </c>
      <c r="D8" s="0" t="s">
        <v>2958</v>
      </c>
      <c r="E8" s="0" t="s">
        <v>2959</v>
      </c>
      <c r="F8" s="0" t="s">
        <v>2948</v>
      </c>
      <c r="G8" s="0" t="s">
        <v>92</v>
      </c>
    </row>
    <row customHeight="1" ht="11.25">
      <c r="A9" s="0" t="s">
        <v>16</v>
      </c>
      <c r="B9" s="0" t="s">
        <v>2944</v>
      </c>
      <c r="C9" s="0" t="s">
        <v>2945</v>
      </c>
      <c r="D9" s="0" t="s">
        <v>2960</v>
      </c>
      <c r="E9" s="0" t="s">
        <v>2961</v>
      </c>
      <c r="F9" s="0" t="s">
        <v>2948</v>
      </c>
      <c r="G9" s="0" t="s">
        <v>116</v>
      </c>
    </row>
    <row customHeight="1" ht="11.25">
      <c r="A10" s="0" t="s">
        <v>16</v>
      </c>
      <c r="B10" s="0" t="s">
        <v>2944</v>
      </c>
      <c r="C10" s="0" t="s">
        <v>2945</v>
      </c>
      <c r="D10" s="0" t="s">
        <v>2962</v>
      </c>
      <c r="E10" s="0" t="s">
        <v>2963</v>
      </c>
      <c r="F10" s="0" t="s">
        <v>2948</v>
      </c>
      <c r="G10" s="0" t="s">
        <v>153</v>
      </c>
    </row>
    <row customHeight="1" ht="11.25">
      <c r="A11" s="0" t="s">
        <v>16</v>
      </c>
      <c r="B11" s="0" t="s">
        <v>2944</v>
      </c>
      <c r="C11" s="0" t="s">
        <v>2945</v>
      </c>
      <c r="D11" s="0" t="s">
        <v>2964</v>
      </c>
      <c r="E11" s="0" t="s">
        <v>2965</v>
      </c>
      <c r="F11" s="0" t="s">
        <v>2948</v>
      </c>
      <c r="G11" s="0" t="s">
        <v>154</v>
      </c>
    </row>
    <row customHeight="1" ht="11.25">
      <c r="A12" s="0" t="s">
        <v>16</v>
      </c>
      <c r="B12" s="0" t="s">
        <v>2944</v>
      </c>
      <c r="C12" s="0" t="s">
        <v>2945</v>
      </c>
      <c r="D12" s="0" t="s">
        <v>2966</v>
      </c>
      <c r="E12" s="0" t="s">
        <v>2967</v>
      </c>
      <c r="F12" s="0" t="s">
        <v>2948</v>
      </c>
      <c r="G12" s="0" t="s">
        <v>155</v>
      </c>
    </row>
    <row customHeight="1" ht="11.25">
      <c r="A13" s="0" t="s">
        <v>16</v>
      </c>
      <c r="B13" s="0" t="s">
        <v>2944</v>
      </c>
      <c r="C13" s="0" t="s">
        <v>2945</v>
      </c>
      <c r="D13" s="0" t="s">
        <v>2968</v>
      </c>
      <c r="E13" s="0" t="s">
        <v>2969</v>
      </c>
      <c r="F13" s="0" t="s">
        <v>2948</v>
      </c>
      <c r="G13" s="0" t="s">
        <v>156</v>
      </c>
    </row>
    <row customHeight="1" ht="11.25">
      <c r="A14" s="0" t="s">
        <v>16</v>
      </c>
      <c r="B14" s="0" t="s">
        <v>2944</v>
      </c>
      <c r="C14" s="0" t="s">
        <v>2945</v>
      </c>
      <c r="D14" s="0" t="s">
        <v>2970</v>
      </c>
      <c r="E14" s="0" t="s">
        <v>2971</v>
      </c>
      <c r="F14" s="0" t="s">
        <v>2948</v>
      </c>
      <c r="G14" s="0" t="s">
        <v>157</v>
      </c>
    </row>
    <row customHeight="1" ht="11.25">
      <c r="A15" s="0" t="s">
        <v>16</v>
      </c>
      <c r="B15" s="0" t="s">
        <v>2944</v>
      </c>
      <c r="C15" s="0" t="s">
        <v>2945</v>
      </c>
      <c r="D15" s="0" t="s">
        <v>2972</v>
      </c>
      <c r="E15" s="0" t="s">
        <v>2973</v>
      </c>
      <c r="F15" s="0" t="s">
        <v>2948</v>
      </c>
      <c r="G15" s="0" t="s">
        <v>158</v>
      </c>
    </row>
    <row customHeight="1" ht="11.25">
      <c r="A16" s="0" t="s">
        <v>16</v>
      </c>
      <c r="B16" s="0" t="s">
        <v>2944</v>
      </c>
      <c r="C16" s="0" t="s">
        <v>2945</v>
      </c>
      <c r="D16" s="0" t="s">
        <v>2974</v>
      </c>
      <c r="E16" s="0" t="s">
        <v>2975</v>
      </c>
      <c r="F16" s="0" t="s">
        <v>2948</v>
      </c>
      <c r="G16" s="0" t="s">
        <v>1464</v>
      </c>
    </row>
    <row customHeight="1" ht="11.25">
      <c r="A17" s="0" t="s">
        <v>16</v>
      </c>
      <c r="B17" s="0" t="s">
        <v>2976</v>
      </c>
      <c r="C17" s="0" t="s">
        <v>2977</v>
      </c>
      <c r="D17" s="0" t="s">
        <v>2976</v>
      </c>
      <c r="E17" s="0" t="s">
        <v>2977</v>
      </c>
      <c r="F17" s="0" t="s">
        <v>2949</v>
      </c>
      <c r="G17" s="0" t="s">
        <v>1470</v>
      </c>
    </row>
    <row customHeight="1" ht="11.25">
      <c r="A18" s="0" t="s">
        <v>16</v>
      </c>
      <c r="B18" s="0" t="s">
        <v>2976</v>
      </c>
      <c r="C18" s="0" t="s">
        <v>2977</v>
      </c>
      <c r="D18" s="0" t="s">
        <v>2978</v>
      </c>
      <c r="E18" s="0" t="s">
        <v>2979</v>
      </c>
      <c r="F18" s="0" t="s">
        <v>2948</v>
      </c>
      <c r="G18" s="0" t="s">
        <v>1482</v>
      </c>
    </row>
    <row customHeight="1" ht="11.25">
      <c r="A19" s="0" t="s">
        <v>16</v>
      </c>
      <c r="B19" s="0" t="s">
        <v>2976</v>
      </c>
      <c r="C19" s="0" t="s">
        <v>2977</v>
      </c>
      <c r="D19" s="0" t="s">
        <v>2980</v>
      </c>
      <c r="E19" s="0" t="s">
        <v>2981</v>
      </c>
      <c r="F19" s="0" t="s">
        <v>2948</v>
      </c>
      <c r="G19" s="0" t="s">
        <v>1496</v>
      </c>
    </row>
    <row customHeight="1" ht="11.25">
      <c r="A20" s="0" t="s">
        <v>16</v>
      </c>
      <c r="B20" s="0" t="s">
        <v>2976</v>
      </c>
      <c r="C20" s="0" t="s">
        <v>2977</v>
      </c>
      <c r="D20" s="0" t="s">
        <v>2982</v>
      </c>
      <c r="E20" s="0" t="s">
        <v>2983</v>
      </c>
      <c r="F20" s="0" t="s">
        <v>2948</v>
      </c>
      <c r="G20" s="0" t="s">
        <v>1508</v>
      </c>
    </row>
    <row customHeight="1" ht="11.25">
      <c r="A21" s="0" t="s">
        <v>16</v>
      </c>
      <c r="B21" s="0" t="s">
        <v>2976</v>
      </c>
      <c r="C21" s="0" t="s">
        <v>2977</v>
      </c>
      <c r="D21" s="0" t="s">
        <v>2984</v>
      </c>
      <c r="E21" s="0" t="s">
        <v>2985</v>
      </c>
      <c r="F21" s="0" t="s">
        <v>2948</v>
      </c>
      <c r="G21" s="0" t="s">
        <v>1517</v>
      </c>
    </row>
    <row customHeight="1" ht="11.25">
      <c r="A22" s="0" t="s">
        <v>16</v>
      </c>
      <c r="B22" s="0" t="s">
        <v>2976</v>
      </c>
      <c r="C22" s="0" t="s">
        <v>2977</v>
      </c>
      <c r="D22" s="0" t="s">
        <v>2986</v>
      </c>
      <c r="E22" s="0" t="s">
        <v>2987</v>
      </c>
      <c r="F22" s="0" t="s">
        <v>2948</v>
      </c>
      <c r="G22" s="0" t="s">
        <v>1533</v>
      </c>
    </row>
    <row customHeight="1" ht="11.25">
      <c r="A23" s="0" t="s">
        <v>16</v>
      </c>
      <c r="B23" s="0" t="s">
        <v>2976</v>
      </c>
      <c r="C23" s="0" t="s">
        <v>2977</v>
      </c>
      <c r="D23" s="0" t="s">
        <v>2988</v>
      </c>
      <c r="E23" s="0" t="s">
        <v>2989</v>
      </c>
      <c r="F23" s="0" t="s">
        <v>2948</v>
      </c>
      <c r="G23" s="0" t="s">
        <v>1540</v>
      </c>
    </row>
    <row customHeight="1" ht="11.25">
      <c r="A24" s="0" t="s">
        <v>16</v>
      </c>
      <c r="B24" s="0" t="s">
        <v>2976</v>
      </c>
      <c r="C24" s="0" t="s">
        <v>2977</v>
      </c>
      <c r="D24" s="0" t="s">
        <v>2990</v>
      </c>
      <c r="E24" s="0" t="s">
        <v>2991</v>
      </c>
      <c r="F24" s="0" t="s">
        <v>2948</v>
      </c>
      <c r="G24" s="0" t="s">
        <v>1548</v>
      </c>
    </row>
    <row customHeight="1" ht="11.25">
      <c r="A25" s="0" t="s">
        <v>16</v>
      </c>
      <c r="B25" s="0" t="s">
        <v>2992</v>
      </c>
      <c r="C25" s="0" t="s">
        <v>2993</v>
      </c>
      <c r="D25" s="0" t="s">
        <v>2994</v>
      </c>
      <c r="E25" s="0" t="s">
        <v>2995</v>
      </c>
      <c r="F25" s="0" t="s">
        <v>2948</v>
      </c>
      <c r="G25" s="0" t="s">
        <v>1555</v>
      </c>
    </row>
    <row customHeight="1" ht="11.25">
      <c r="A26" s="0" t="s">
        <v>16</v>
      </c>
      <c r="B26" s="0" t="s">
        <v>2992</v>
      </c>
      <c r="C26" s="0" t="s">
        <v>2993</v>
      </c>
      <c r="D26" s="0" t="s">
        <v>2996</v>
      </c>
      <c r="E26" s="0" t="s">
        <v>2997</v>
      </c>
      <c r="F26" s="0" t="s">
        <v>2948</v>
      </c>
      <c r="G26" s="0" t="s">
        <v>1559</v>
      </c>
    </row>
    <row customHeight="1" ht="11.25">
      <c r="A27" s="0" t="s">
        <v>16</v>
      </c>
      <c r="B27" s="0" t="s">
        <v>2992</v>
      </c>
      <c r="C27" s="0" t="s">
        <v>2993</v>
      </c>
      <c r="D27" s="0" t="s">
        <v>2992</v>
      </c>
      <c r="E27" s="0" t="s">
        <v>2993</v>
      </c>
      <c r="F27" s="0" t="s">
        <v>2949</v>
      </c>
      <c r="G27" s="0" t="s">
        <v>1564</v>
      </c>
    </row>
    <row customHeight="1" ht="11.25">
      <c r="A28" s="0" t="s">
        <v>16</v>
      </c>
      <c r="B28" s="0" t="s">
        <v>2992</v>
      </c>
      <c r="C28" s="0" t="s">
        <v>2993</v>
      </c>
      <c r="D28" s="0" t="s">
        <v>2998</v>
      </c>
      <c r="E28" s="0" t="s">
        <v>2999</v>
      </c>
      <c r="F28" s="0" t="s">
        <v>2948</v>
      </c>
      <c r="G28" s="0" t="s">
        <v>1572</v>
      </c>
    </row>
    <row customHeight="1" ht="11.25">
      <c r="A29" s="0" t="s">
        <v>16</v>
      </c>
      <c r="B29" s="0" t="s">
        <v>2992</v>
      </c>
      <c r="C29" s="0" t="s">
        <v>2993</v>
      </c>
      <c r="D29" s="0" t="s">
        <v>3000</v>
      </c>
      <c r="E29" s="0" t="s">
        <v>3001</v>
      </c>
      <c r="F29" s="0" t="s">
        <v>2948</v>
      </c>
      <c r="G29" s="0" t="s">
        <v>1574</v>
      </c>
    </row>
    <row customHeight="1" ht="11.25">
      <c r="A30" s="0" t="s">
        <v>16</v>
      </c>
      <c r="B30" s="0" t="s">
        <v>2992</v>
      </c>
      <c r="C30" s="0" t="s">
        <v>2993</v>
      </c>
      <c r="D30" s="0" t="s">
        <v>3002</v>
      </c>
      <c r="E30" s="0" t="s">
        <v>3003</v>
      </c>
      <c r="F30" s="0" t="s">
        <v>2948</v>
      </c>
      <c r="G30" s="0" t="s">
        <v>1577</v>
      </c>
    </row>
    <row customHeight="1" ht="11.25">
      <c r="A31" s="0" t="s">
        <v>16</v>
      </c>
      <c r="B31" s="0" t="s">
        <v>2992</v>
      </c>
      <c r="C31" s="0" t="s">
        <v>2993</v>
      </c>
      <c r="D31" s="0" t="s">
        <v>3004</v>
      </c>
      <c r="E31" s="0" t="s">
        <v>3005</v>
      </c>
      <c r="F31" s="0" t="s">
        <v>2948</v>
      </c>
      <c r="G31" s="0" t="s">
        <v>1583</v>
      </c>
    </row>
    <row customHeight="1" ht="11.25">
      <c r="A32" s="0" t="s">
        <v>16</v>
      </c>
      <c r="B32" s="0" t="s">
        <v>2992</v>
      </c>
      <c r="C32" s="0" t="s">
        <v>2993</v>
      </c>
      <c r="D32" s="0" t="s">
        <v>3006</v>
      </c>
      <c r="E32" s="0" t="s">
        <v>3007</v>
      </c>
      <c r="F32" s="0" t="s">
        <v>2948</v>
      </c>
      <c r="G32" s="0" t="s">
        <v>1584</v>
      </c>
    </row>
    <row customHeight="1" ht="11.25">
      <c r="A33" s="0" t="s">
        <v>16</v>
      </c>
      <c r="B33" s="0" t="s">
        <v>2992</v>
      </c>
      <c r="C33" s="0" t="s">
        <v>2993</v>
      </c>
      <c r="D33" s="0" t="s">
        <v>3008</v>
      </c>
      <c r="E33" s="0" t="s">
        <v>3009</v>
      </c>
      <c r="F33" s="0" t="s">
        <v>2948</v>
      </c>
      <c r="G33" s="0" t="s">
        <v>1586</v>
      </c>
    </row>
    <row customHeight="1" ht="11.25">
      <c r="A34" s="0" t="s">
        <v>16</v>
      </c>
      <c r="B34" s="0" t="s">
        <v>2992</v>
      </c>
      <c r="C34" s="0" t="s">
        <v>2993</v>
      </c>
      <c r="D34" s="0" t="s">
        <v>3010</v>
      </c>
      <c r="E34" s="0" t="s">
        <v>3011</v>
      </c>
      <c r="F34" s="0" t="s">
        <v>2948</v>
      </c>
      <c r="G34" s="0" t="s">
        <v>1588</v>
      </c>
    </row>
    <row customHeight="1" ht="11.25">
      <c r="A35" s="0" t="s">
        <v>16</v>
      </c>
      <c r="B35" s="0" t="s">
        <v>2992</v>
      </c>
      <c r="C35" s="0" t="s">
        <v>2993</v>
      </c>
      <c r="D35" s="0" t="s">
        <v>3012</v>
      </c>
      <c r="E35" s="0" t="s">
        <v>3013</v>
      </c>
      <c r="F35" s="0" t="s">
        <v>2948</v>
      </c>
      <c r="G35" s="0" t="s">
        <v>1593</v>
      </c>
    </row>
    <row customHeight="1" ht="11.25">
      <c r="A36" s="0" t="s">
        <v>16</v>
      </c>
      <c r="B36" s="0" t="s">
        <v>2992</v>
      </c>
      <c r="C36" s="0" t="s">
        <v>2993</v>
      </c>
      <c r="D36" s="0" t="s">
        <v>3014</v>
      </c>
      <c r="E36" s="0" t="s">
        <v>3015</v>
      </c>
      <c r="F36" s="0" t="s">
        <v>2948</v>
      </c>
      <c r="G36" s="0" t="s">
        <v>1598</v>
      </c>
    </row>
    <row customHeight="1" ht="11.25">
      <c r="A37" s="0" t="s">
        <v>16</v>
      </c>
      <c r="B37" s="0" t="s">
        <v>2992</v>
      </c>
      <c r="C37" s="0" t="s">
        <v>2993</v>
      </c>
      <c r="D37" s="0" t="s">
        <v>3016</v>
      </c>
      <c r="E37" s="0" t="s">
        <v>3017</v>
      </c>
      <c r="F37" s="0" t="s">
        <v>3018</v>
      </c>
      <c r="G37" s="0" t="s">
        <v>1602</v>
      </c>
    </row>
    <row customHeight="1" ht="11.25">
      <c r="A38" s="0" t="s">
        <v>16</v>
      </c>
      <c r="B38" s="0" t="s">
        <v>2992</v>
      </c>
      <c r="C38" s="0" t="s">
        <v>2993</v>
      </c>
      <c r="D38" s="0" t="s">
        <v>3019</v>
      </c>
      <c r="E38" s="0" t="s">
        <v>3020</v>
      </c>
      <c r="F38" s="0" t="s">
        <v>3018</v>
      </c>
      <c r="G38" s="0" t="s">
        <v>1610</v>
      </c>
    </row>
    <row customHeight="1" ht="11.25">
      <c r="A39" s="0" t="s">
        <v>16</v>
      </c>
      <c r="B39" s="0" t="s">
        <v>3021</v>
      </c>
      <c r="C39" s="0" t="s">
        <v>3022</v>
      </c>
      <c r="D39" s="0" t="s">
        <v>3023</v>
      </c>
      <c r="E39" s="0" t="s">
        <v>3024</v>
      </c>
      <c r="F39" s="0" t="s">
        <v>2948</v>
      </c>
      <c r="G39" s="0" t="s">
        <v>1616</v>
      </c>
    </row>
    <row customHeight="1" ht="11.25">
      <c r="A40" s="0" t="s">
        <v>16</v>
      </c>
      <c r="B40" s="0" t="s">
        <v>3021</v>
      </c>
      <c r="C40" s="0" t="s">
        <v>3022</v>
      </c>
      <c r="D40" s="0" t="s">
        <v>3025</v>
      </c>
      <c r="E40" s="0" t="s">
        <v>3026</v>
      </c>
      <c r="F40" s="0" t="s">
        <v>2948</v>
      </c>
      <c r="G40" s="0" t="s">
        <v>1621</v>
      </c>
    </row>
    <row customHeight="1" ht="11.25">
      <c r="A41" s="0" t="s">
        <v>16</v>
      </c>
      <c r="B41" s="0" t="s">
        <v>3021</v>
      </c>
      <c r="C41" s="0" t="s">
        <v>3022</v>
      </c>
      <c r="D41" s="0" t="s">
        <v>3021</v>
      </c>
      <c r="E41" s="0" t="s">
        <v>3022</v>
      </c>
      <c r="F41" s="0" t="s">
        <v>2949</v>
      </c>
      <c r="G41" s="0" t="s">
        <v>1625</v>
      </c>
    </row>
    <row customHeight="1" ht="11.25">
      <c r="A42" s="0" t="s">
        <v>16</v>
      </c>
      <c r="B42" s="0" t="s">
        <v>3021</v>
      </c>
      <c r="C42" s="0" t="s">
        <v>3022</v>
      </c>
      <c r="D42" s="0" t="s">
        <v>3027</v>
      </c>
      <c r="E42" s="0" t="s">
        <v>3028</v>
      </c>
      <c r="F42" s="0" t="s">
        <v>2948</v>
      </c>
      <c r="G42" s="0" t="s">
        <v>1628</v>
      </c>
    </row>
    <row customHeight="1" ht="11.25">
      <c r="A43" s="0" t="s">
        <v>16</v>
      </c>
      <c r="B43" s="0" t="s">
        <v>3021</v>
      </c>
      <c r="C43" s="0" t="s">
        <v>3022</v>
      </c>
      <c r="D43" s="0" t="s">
        <v>3029</v>
      </c>
      <c r="E43" s="0" t="s">
        <v>3030</v>
      </c>
      <c r="F43" s="0" t="s">
        <v>2948</v>
      </c>
      <c r="G43" s="0" t="s">
        <v>1635</v>
      </c>
    </row>
    <row customHeight="1" ht="11.25">
      <c r="A44" s="0" t="s">
        <v>16</v>
      </c>
      <c r="B44" s="0" t="s">
        <v>3021</v>
      </c>
      <c r="C44" s="0" t="s">
        <v>3022</v>
      </c>
      <c r="D44" s="0" t="s">
        <v>3031</v>
      </c>
      <c r="E44" s="0" t="s">
        <v>3032</v>
      </c>
      <c r="F44" s="0" t="s">
        <v>2948</v>
      </c>
      <c r="G44" s="0" t="s">
        <v>1644</v>
      </c>
    </row>
    <row customHeight="1" ht="11.25">
      <c r="A45" s="0" t="s">
        <v>16</v>
      </c>
      <c r="B45" s="0" t="s">
        <v>3021</v>
      </c>
      <c r="C45" s="0" t="s">
        <v>3022</v>
      </c>
      <c r="D45" s="0" t="s">
        <v>3033</v>
      </c>
      <c r="E45" s="0" t="s">
        <v>3034</v>
      </c>
      <c r="F45" s="0" t="s">
        <v>2948</v>
      </c>
      <c r="G45" s="0" t="s">
        <v>1649</v>
      </c>
    </row>
    <row customHeight="1" ht="11.25">
      <c r="A46" s="0" t="s">
        <v>16</v>
      </c>
      <c r="B46" s="0" t="s">
        <v>3021</v>
      </c>
      <c r="C46" s="0" t="s">
        <v>3022</v>
      </c>
      <c r="D46" s="0" t="s">
        <v>3035</v>
      </c>
      <c r="E46" s="0" t="s">
        <v>3036</v>
      </c>
      <c r="F46" s="0" t="s">
        <v>2948</v>
      </c>
      <c r="G46" s="0" t="s">
        <v>1652</v>
      </c>
    </row>
    <row customHeight="1" ht="11.25">
      <c r="A47" s="0" t="s">
        <v>16</v>
      </c>
      <c r="B47" s="0" t="s">
        <v>3021</v>
      </c>
      <c r="C47" s="0" t="s">
        <v>3022</v>
      </c>
      <c r="D47" s="0" t="s">
        <v>3037</v>
      </c>
      <c r="E47" s="0" t="s">
        <v>3038</v>
      </c>
      <c r="F47" s="0" t="s">
        <v>2948</v>
      </c>
      <c r="G47" s="0" t="s">
        <v>1658</v>
      </c>
    </row>
    <row customHeight="1" ht="11.25">
      <c r="A48" s="0" t="s">
        <v>16</v>
      </c>
      <c r="B48" s="0" t="s">
        <v>3021</v>
      </c>
      <c r="C48" s="0" t="s">
        <v>3022</v>
      </c>
      <c r="D48" s="0" t="s">
        <v>3039</v>
      </c>
      <c r="E48" s="0" t="s">
        <v>3040</v>
      </c>
      <c r="F48" s="0" t="s">
        <v>2948</v>
      </c>
      <c r="G48" s="0" t="s">
        <v>1663</v>
      </c>
    </row>
    <row customHeight="1" ht="11.25">
      <c r="A49" s="0" t="s">
        <v>16</v>
      </c>
      <c r="B49" s="0" t="s">
        <v>3021</v>
      </c>
      <c r="C49" s="0" t="s">
        <v>3022</v>
      </c>
      <c r="D49" s="0" t="s">
        <v>3041</v>
      </c>
      <c r="E49" s="0" t="s">
        <v>3042</v>
      </c>
      <c r="F49" s="0" t="s">
        <v>2948</v>
      </c>
      <c r="G49" s="0" t="s">
        <v>1666</v>
      </c>
    </row>
    <row customHeight="1" ht="11.25">
      <c r="A50" s="0" t="s">
        <v>16</v>
      </c>
      <c r="B50" s="0" t="s">
        <v>3021</v>
      </c>
      <c r="C50" s="0" t="s">
        <v>3022</v>
      </c>
      <c r="D50" s="0" t="s">
        <v>3043</v>
      </c>
      <c r="E50" s="0" t="s">
        <v>3044</v>
      </c>
      <c r="F50" s="0" t="s">
        <v>2948</v>
      </c>
      <c r="G50" s="0" t="s">
        <v>1670</v>
      </c>
    </row>
    <row customHeight="1" ht="11.25">
      <c r="A51" s="0" t="s">
        <v>16</v>
      </c>
      <c r="B51" s="0" t="s">
        <v>3021</v>
      </c>
      <c r="C51" s="0" t="s">
        <v>3022</v>
      </c>
      <c r="D51" s="0" t="s">
        <v>3045</v>
      </c>
      <c r="E51" s="0" t="s">
        <v>3046</v>
      </c>
      <c r="F51" s="0" t="s">
        <v>2948</v>
      </c>
      <c r="G51" s="0" t="s">
        <v>1675</v>
      </c>
    </row>
    <row customHeight="1" ht="11.25">
      <c r="A52" s="0" t="s">
        <v>16</v>
      </c>
      <c r="B52" s="0" t="s">
        <v>3021</v>
      </c>
      <c r="C52" s="0" t="s">
        <v>3022</v>
      </c>
      <c r="D52" s="0" t="s">
        <v>3047</v>
      </c>
      <c r="E52" s="0" t="s">
        <v>3048</v>
      </c>
      <c r="F52" s="0" t="s">
        <v>2948</v>
      </c>
      <c r="G52" s="0" t="s">
        <v>1679</v>
      </c>
    </row>
    <row customHeight="1" ht="11.25">
      <c r="A53" s="0" t="s">
        <v>16</v>
      </c>
      <c r="B53" s="0" t="s">
        <v>3021</v>
      </c>
      <c r="C53" s="0" t="s">
        <v>3022</v>
      </c>
      <c r="D53" s="0" t="s">
        <v>3049</v>
      </c>
      <c r="E53" s="0" t="s">
        <v>3050</v>
      </c>
      <c r="F53" s="0" t="s">
        <v>2948</v>
      </c>
      <c r="G53" s="0" t="s">
        <v>1681</v>
      </c>
    </row>
    <row customHeight="1" ht="11.25">
      <c r="A54" s="0" t="s">
        <v>16</v>
      </c>
      <c r="B54" s="0" t="s">
        <v>3021</v>
      </c>
      <c r="C54" s="0" t="s">
        <v>3022</v>
      </c>
      <c r="D54" s="0" t="s">
        <v>3051</v>
      </c>
      <c r="E54" s="0" t="s">
        <v>3052</v>
      </c>
      <c r="F54" s="0" t="s">
        <v>3018</v>
      </c>
      <c r="G54" s="0" t="s">
        <v>1684</v>
      </c>
    </row>
    <row customHeight="1" ht="11.25">
      <c r="A55" s="0" t="s">
        <v>16</v>
      </c>
      <c r="B55" s="0" t="s">
        <v>3053</v>
      </c>
      <c r="C55" s="0" t="s">
        <v>3054</v>
      </c>
      <c r="D55" s="0" t="s">
        <v>3055</v>
      </c>
      <c r="E55" s="0" t="s">
        <v>3056</v>
      </c>
      <c r="F55" s="0" t="s">
        <v>2948</v>
      </c>
      <c r="G55" s="0" t="s">
        <v>1688</v>
      </c>
    </row>
    <row customHeight="1" ht="11.25">
      <c r="A56" s="0" t="s">
        <v>16</v>
      </c>
      <c r="B56" s="0" t="s">
        <v>3053</v>
      </c>
      <c r="C56" s="0" t="s">
        <v>3054</v>
      </c>
      <c r="D56" s="0" t="s">
        <v>3053</v>
      </c>
      <c r="E56" s="0" t="s">
        <v>3054</v>
      </c>
      <c r="F56" s="0" t="s">
        <v>2949</v>
      </c>
      <c r="G56" s="0" t="s">
        <v>1691</v>
      </c>
    </row>
    <row customHeight="1" ht="11.25">
      <c r="A57" s="0" t="s">
        <v>16</v>
      </c>
      <c r="B57" s="0" t="s">
        <v>3053</v>
      </c>
      <c r="C57" s="0" t="s">
        <v>3054</v>
      </c>
      <c r="D57" s="0" t="s">
        <v>3057</v>
      </c>
      <c r="E57" s="0" t="s">
        <v>3058</v>
      </c>
      <c r="F57" s="0" t="s">
        <v>2948</v>
      </c>
      <c r="G57" s="0" t="s">
        <v>1694</v>
      </c>
    </row>
    <row customHeight="1" ht="11.25">
      <c r="A58" s="0" t="s">
        <v>16</v>
      </c>
      <c r="B58" s="0" t="s">
        <v>3053</v>
      </c>
      <c r="C58" s="0" t="s">
        <v>3054</v>
      </c>
      <c r="D58" s="0" t="s">
        <v>3059</v>
      </c>
      <c r="E58" s="0" t="s">
        <v>3060</v>
      </c>
      <c r="F58" s="0" t="s">
        <v>2948</v>
      </c>
      <c r="G58" s="0" t="s">
        <v>1697</v>
      </c>
    </row>
    <row customHeight="1" ht="11.25">
      <c r="A59" s="0" t="s">
        <v>16</v>
      </c>
      <c r="B59" s="0" t="s">
        <v>3053</v>
      </c>
      <c r="C59" s="0" t="s">
        <v>3054</v>
      </c>
      <c r="D59" s="0" t="s">
        <v>3061</v>
      </c>
      <c r="E59" s="0" t="s">
        <v>3062</v>
      </c>
      <c r="F59" s="0" t="s">
        <v>2948</v>
      </c>
      <c r="G59" s="0" t="s">
        <v>1701</v>
      </c>
    </row>
    <row customHeight="1" ht="11.25">
      <c r="A60" s="0" t="s">
        <v>16</v>
      </c>
      <c r="B60" s="0" t="s">
        <v>3053</v>
      </c>
      <c r="C60" s="0" t="s">
        <v>3054</v>
      </c>
      <c r="D60" s="0" t="s">
        <v>3063</v>
      </c>
      <c r="E60" s="0" t="s">
        <v>3064</v>
      </c>
      <c r="F60" s="0" t="s">
        <v>2948</v>
      </c>
      <c r="G60" s="0" t="s">
        <v>1704</v>
      </c>
    </row>
    <row customHeight="1" ht="11.25">
      <c r="A61" s="0" t="s">
        <v>16</v>
      </c>
      <c r="B61" s="0" t="s">
        <v>3053</v>
      </c>
      <c r="C61" s="0" t="s">
        <v>3054</v>
      </c>
      <c r="D61" s="0" t="s">
        <v>3065</v>
      </c>
      <c r="E61" s="0" t="s">
        <v>3066</v>
      </c>
      <c r="F61" s="0" t="s">
        <v>2948</v>
      </c>
      <c r="G61" s="0" t="s">
        <v>3067</v>
      </c>
    </row>
    <row customHeight="1" ht="11.25">
      <c r="A62" s="0" t="s">
        <v>16</v>
      </c>
      <c r="B62" s="0" t="s">
        <v>3053</v>
      </c>
      <c r="C62" s="0" t="s">
        <v>3054</v>
      </c>
      <c r="D62" s="0" t="s">
        <v>3068</v>
      </c>
      <c r="E62" s="0" t="s">
        <v>3069</v>
      </c>
      <c r="F62" s="0" t="s">
        <v>2948</v>
      </c>
      <c r="G62" s="0" t="s">
        <v>3070</v>
      </c>
    </row>
    <row customHeight="1" ht="11.25">
      <c r="A63" s="0" t="s">
        <v>16</v>
      </c>
      <c r="B63" s="0" t="s">
        <v>3053</v>
      </c>
      <c r="C63" s="0" t="s">
        <v>3054</v>
      </c>
      <c r="D63" s="0" t="s">
        <v>3071</v>
      </c>
      <c r="E63" s="0" t="s">
        <v>3072</v>
      </c>
      <c r="F63" s="0" t="s">
        <v>3073</v>
      </c>
      <c r="G63" s="0" t="s">
        <v>3074</v>
      </c>
    </row>
    <row customHeight="1" ht="11.25">
      <c r="A64" s="0" t="s">
        <v>16</v>
      </c>
      <c r="B64" s="0" t="s">
        <v>3075</v>
      </c>
      <c r="C64" s="0" t="s">
        <v>3076</v>
      </c>
      <c r="D64" s="0" t="s">
        <v>3077</v>
      </c>
      <c r="E64" s="0" t="s">
        <v>3078</v>
      </c>
      <c r="F64" s="0" t="s">
        <v>2948</v>
      </c>
      <c r="G64" s="0" t="s">
        <v>3079</v>
      </c>
    </row>
    <row customHeight="1" ht="11.25">
      <c r="A65" s="0" t="s">
        <v>16</v>
      </c>
      <c r="B65" s="0" t="s">
        <v>3075</v>
      </c>
      <c r="C65" s="0" t="s">
        <v>3076</v>
      </c>
      <c r="D65" s="0" t="s">
        <v>3080</v>
      </c>
      <c r="E65" s="0" t="s">
        <v>3081</v>
      </c>
      <c r="F65" s="0" t="s">
        <v>2948</v>
      </c>
      <c r="G65" s="0" t="s">
        <v>3082</v>
      </c>
    </row>
    <row customHeight="1" ht="11.25">
      <c r="A66" s="0" t="s">
        <v>16</v>
      </c>
      <c r="B66" s="0" t="s">
        <v>3075</v>
      </c>
      <c r="C66" s="0" t="s">
        <v>3076</v>
      </c>
      <c r="D66" s="0" t="s">
        <v>3083</v>
      </c>
      <c r="E66" s="0" t="s">
        <v>3084</v>
      </c>
      <c r="F66" s="0" t="s">
        <v>2948</v>
      </c>
      <c r="G66" s="0" t="s">
        <v>3085</v>
      </c>
    </row>
    <row customHeight="1" ht="11.25">
      <c r="A67" s="0" t="s">
        <v>16</v>
      </c>
      <c r="B67" s="0" t="s">
        <v>3075</v>
      </c>
      <c r="C67" s="0" t="s">
        <v>3076</v>
      </c>
      <c r="D67" s="0" t="s">
        <v>3086</v>
      </c>
      <c r="E67" s="0" t="s">
        <v>3087</v>
      </c>
      <c r="F67" s="0" t="s">
        <v>2948</v>
      </c>
      <c r="G67" s="0" t="s">
        <v>2022</v>
      </c>
    </row>
    <row customHeight="1" ht="11.25">
      <c r="A68" s="0" t="s">
        <v>16</v>
      </c>
      <c r="B68" s="0" t="s">
        <v>3075</v>
      </c>
      <c r="C68" s="0" t="s">
        <v>3076</v>
      </c>
      <c r="D68" s="0" t="s">
        <v>3075</v>
      </c>
      <c r="E68" s="0" t="s">
        <v>3076</v>
      </c>
      <c r="F68" s="0" t="s">
        <v>2949</v>
      </c>
      <c r="G68" s="0" t="s">
        <v>3088</v>
      </c>
    </row>
    <row customHeight="1" ht="11.25">
      <c r="A69" s="0" t="s">
        <v>16</v>
      </c>
      <c r="B69" s="0" t="s">
        <v>3075</v>
      </c>
      <c r="C69" s="0" t="s">
        <v>3076</v>
      </c>
      <c r="D69" s="0" t="s">
        <v>3089</v>
      </c>
      <c r="E69" s="0" t="s">
        <v>3090</v>
      </c>
      <c r="F69" s="0" t="s">
        <v>2948</v>
      </c>
      <c r="G69" s="0" t="s">
        <v>2225</v>
      </c>
    </row>
    <row customHeight="1" ht="11.25">
      <c r="A70" s="0" t="s">
        <v>16</v>
      </c>
      <c r="B70" s="0" t="s">
        <v>3075</v>
      </c>
      <c r="C70" s="0" t="s">
        <v>3076</v>
      </c>
      <c r="D70" s="0" t="s">
        <v>3091</v>
      </c>
      <c r="E70" s="0" t="s">
        <v>3092</v>
      </c>
      <c r="F70" s="0" t="s">
        <v>2948</v>
      </c>
      <c r="G70" s="0" t="s">
        <v>3093</v>
      </c>
    </row>
    <row customHeight="1" ht="11.25">
      <c r="A71" s="0" t="s">
        <v>16</v>
      </c>
      <c r="B71" s="0" t="s">
        <v>3075</v>
      </c>
      <c r="C71" s="0" t="s">
        <v>3076</v>
      </c>
      <c r="D71" s="0" t="s">
        <v>3094</v>
      </c>
      <c r="E71" s="0" t="s">
        <v>3095</v>
      </c>
      <c r="F71" s="0" t="s">
        <v>2948</v>
      </c>
      <c r="G71" s="0" t="s">
        <v>3096</v>
      </c>
    </row>
    <row customHeight="1" ht="11.25">
      <c r="A72" s="0" t="s">
        <v>16</v>
      </c>
      <c r="B72" s="0" t="s">
        <v>3075</v>
      </c>
      <c r="C72" s="0" t="s">
        <v>3076</v>
      </c>
      <c r="D72" s="0" t="s">
        <v>3097</v>
      </c>
      <c r="E72" s="0" t="s">
        <v>3098</v>
      </c>
      <c r="F72" s="0" t="s">
        <v>2948</v>
      </c>
      <c r="G72" s="0" t="s">
        <v>3099</v>
      </c>
    </row>
    <row customHeight="1" ht="11.25">
      <c r="A73" s="0" t="s">
        <v>16</v>
      </c>
      <c r="B73" s="0" t="s">
        <v>3075</v>
      </c>
      <c r="C73" s="0" t="s">
        <v>3076</v>
      </c>
      <c r="D73" s="0" t="s">
        <v>3100</v>
      </c>
      <c r="E73" s="0" t="s">
        <v>3101</v>
      </c>
      <c r="F73" s="0" t="s">
        <v>2948</v>
      </c>
      <c r="G73" s="0" t="s">
        <v>3102</v>
      </c>
    </row>
    <row customHeight="1" ht="11.25">
      <c r="A74" s="0" t="s">
        <v>16</v>
      </c>
      <c r="B74" s="0" t="s">
        <v>3075</v>
      </c>
      <c r="C74" s="0" t="s">
        <v>3076</v>
      </c>
      <c r="D74" s="0" t="s">
        <v>3103</v>
      </c>
      <c r="E74" s="0" t="s">
        <v>3104</v>
      </c>
      <c r="F74" s="0" t="s">
        <v>2948</v>
      </c>
      <c r="G74" s="0" t="s">
        <v>3105</v>
      </c>
    </row>
    <row customHeight="1" ht="11.25">
      <c r="A75" s="0" t="s">
        <v>16</v>
      </c>
      <c r="B75" s="0" t="s">
        <v>3075</v>
      </c>
      <c r="C75" s="0" t="s">
        <v>3076</v>
      </c>
      <c r="D75" s="0" t="s">
        <v>3106</v>
      </c>
      <c r="E75" s="0" t="s">
        <v>3107</v>
      </c>
      <c r="F75" s="0" t="s">
        <v>2948</v>
      </c>
      <c r="G75" s="0" t="s">
        <v>3108</v>
      </c>
    </row>
    <row customHeight="1" ht="11.25">
      <c r="A76" s="0" t="s">
        <v>16</v>
      </c>
      <c r="B76" s="0" t="s">
        <v>3075</v>
      </c>
      <c r="C76" s="0" t="s">
        <v>3076</v>
      </c>
      <c r="D76" s="0" t="s">
        <v>3109</v>
      </c>
      <c r="E76" s="0" t="s">
        <v>3110</v>
      </c>
      <c r="F76" s="0" t="s">
        <v>2948</v>
      </c>
      <c r="G76" s="0" t="s">
        <v>3111</v>
      </c>
    </row>
    <row customHeight="1" ht="11.25">
      <c r="A77" s="0" t="s">
        <v>16</v>
      </c>
      <c r="B77" s="0" t="s">
        <v>3075</v>
      </c>
      <c r="C77" s="0" t="s">
        <v>3076</v>
      </c>
      <c r="D77" s="0" t="s">
        <v>3112</v>
      </c>
      <c r="E77" s="0" t="s">
        <v>3113</v>
      </c>
      <c r="F77" s="0" t="s">
        <v>3018</v>
      </c>
      <c r="G77" s="0" t="s">
        <v>3114</v>
      </c>
    </row>
    <row customHeight="1" ht="11.25">
      <c r="A78" s="0" t="s">
        <v>16</v>
      </c>
      <c r="B78" s="0" t="s">
        <v>3115</v>
      </c>
      <c r="C78" s="0" t="s">
        <v>3116</v>
      </c>
      <c r="D78" s="0" t="s">
        <v>3117</v>
      </c>
      <c r="E78" s="0" t="s">
        <v>3118</v>
      </c>
      <c r="F78" s="0" t="s">
        <v>2948</v>
      </c>
      <c r="G78" s="0" t="s">
        <v>3119</v>
      </c>
    </row>
    <row customHeight="1" ht="11.25">
      <c r="A79" s="0" t="s">
        <v>16</v>
      </c>
      <c r="B79" s="0" t="s">
        <v>3115</v>
      </c>
      <c r="C79" s="0" t="s">
        <v>3116</v>
      </c>
      <c r="D79" s="0" t="s">
        <v>3120</v>
      </c>
      <c r="E79" s="0" t="s">
        <v>3121</v>
      </c>
      <c r="F79" s="0" t="s">
        <v>2948</v>
      </c>
      <c r="G79" s="0" t="s">
        <v>3122</v>
      </c>
    </row>
    <row customHeight="1" ht="11.25">
      <c r="A80" s="0" t="s">
        <v>16</v>
      </c>
      <c r="B80" s="0" t="s">
        <v>3115</v>
      </c>
      <c r="C80" s="0" t="s">
        <v>3116</v>
      </c>
      <c r="D80" s="0" t="s">
        <v>3123</v>
      </c>
      <c r="E80" s="0" t="s">
        <v>3124</v>
      </c>
      <c r="F80" s="0" t="s">
        <v>2948</v>
      </c>
      <c r="G80" s="0" t="s">
        <v>3125</v>
      </c>
    </row>
    <row customHeight="1" ht="11.25">
      <c r="A81" s="0" t="s">
        <v>16</v>
      </c>
      <c r="B81" s="0" t="s">
        <v>3115</v>
      </c>
      <c r="C81" s="0" t="s">
        <v>3116</v>
      </c>
      <c r="D81" s="0" t="s">
        <v>3126</v>
      </c>
      <c r="E81" s="0" t="s">
        <v>3127</v>
      </c>
      <c r="F81" s="0" t="s">
        <v>2948</v>
      </c>
      <c r="G81" s="0" t="s">
        <v>3128</v>
      </c>
    </row>
    <row customHeight="1" ht="11.25">
      <c r="A82" s="0" t="s">
        <v>16</v>
      </c>
      <c r="B82" s="0" t="s">
        <v>3115</v>
      </c>
      <c r="C82" s="0" t="s">
        <v>3116</v>
      </c>
      <c r="D82" s="0" t="s">
        <v>3129</v>
      </c>
      <c r="E82" s="0" t="s">
        <v>3130</v>
      </c>
      <c r="F82" s="0" t="s">
        <v>2948</v>
      </c>
      <c r="G82" s="0" t="s">
        <v>3131</v>
      </c>
    </row>
    <row customHeight="1" ht="11.25">
      <c r="A83" s="0" t="s">
        <v>16</v>
      </c>
      <c r="B83" s="0" t="s">
        <v>3115</v>
      </c>
      <c r="C83" s="0" t="s">
        <v>3116</v>
      </c>
      <c r="D83" s="0" t="s">
        <v>3115</v>
      </c>
      <c r="E83" s="0" t="s">
        <v>3116</v>
      </c>
      <c r="F83" s="0" t="s">
        <v>2949</v>
      </c>
      <c r="G83" s="0" t="s">
        <v>3132</v>
      </c>
    </row>
    <row customHeight="1" ht="11.25">
      <c r="A84" s="0" t="s">
        <v>16</v>
      </c>
      <c r="B84" s="0" t="s">
        <v>3115</v>
      </c>
      <c r="C84" s="0" t="s">
        <v>3116</v>
      </c>
      <c r="D84" s="0" t="s">
        <v>3133</v>
      </c>
      <c r="E84" s="0" t="s">
        <v>3134</v>
      </c>
      <c r="F84" s="0" t="s">
        <v>2948</v>
      </c>
      <c r="G84" s="0" t="s">
        <v>3135</v>
      </c>
    </row>
    <row customHeight="1" ht="11.25">
      <c r="A85" s="0" t="s">
        <v>16</v>
      </c>
      <c r="B85" s="0" t="s">
        <v>3115</v>
      </c>
      <c r="C85" s="0" t="s">
        <v>3116</v>
      </c>
      <c r="D85" s="0" t="s">
        <v>3136</v>
      </c>
      <c r="E85" s="0" t="s">
        <v>3137</v>
      </c>
      <c r="F85" s="0" t="s">
        <v>2948</v>
      </c>
      <c r="G85" s="0" t="s">
        <v>3138</v>
      </c>
    </row>
    <row customHeight="1" ht="11.25">
      <c r="A86" s="0" t="s">
        <v>16</v>
      </c>
      <c r="B86" s="0" t="s">
        <v>3115</v>
      </c>
      <c r="C86" s="0" t="s">
        <v>3116</v>
      </c>
      <c r="D86" s="0" t="s">
        <v>3139</v>
      </c>
      <c r="E86" s="0" t="s">
        <v>3140</v>
      </c>
      <c r="F86" s="0" t="s">
        <v>2948</v>
      </c>
      <c r="G86" s="0" t="s">
        <v>3141</v>
      </c>
    </row>
    <row customHeight="1" ht="11.25">
      <c r="A87" s="0" t="s">
        <v>16</v>
      </c>
      <c r="B87" s="0" t="s">
        <v>3115</v>
      </c>
      <c r="C87" s="0" t="s">
        <v>3116</v>
      </c>
      <c r="D87" s="0" t="s">
        <v>3142</v>
      </c>
      <c r="E87" s="0" t="s">
        <v>3143</v>
      </c>
      <c r="F87" s="0" t="s">
        <v>2948</v>
      </c>
      <c r="G87" s="0" t="s">
        <v>3144</v>
      </c>
    </row>
    <row customHeight="1" ht="11.25">
      <c r="A88" s="0" t="s">
        <v>16</v>
      </c>
      <c r="B88" s="0" t="s">
        <v>3115</v>
      </c>
      <c r="C88" s="0" t="s">
        <v>3116</v>
      </c>
      <c r="D88" s="0" t="s">
        <v>3145</v>
      </c>
      <c r="E88" s="0" t="s">
        <v>3146</v>
      </c>
      <c r="F88" s="0" t="s">
        <v>3018</v>
      </c>
      <c r="G88" s="0" t="s">
        <v>3147</v>
      </c>
    </row>
    <row customHeight="1" ht="11.25">
      <c r="A89" s="0" t="s">
        <v>16</v>
      </c>
      <c r="B89" s="0" t="s">
        <v>3148</v>
      </c>
      <c r="C89" s="0" t="s">
        <v>3149</v>
      </c>
      <c r="D89" s="0" t="s">
        <v>2994</v>
      </c>
      <c r="E89" s="0" t="s">
        <v>3150</v>
      </c>
      <c r="F89" s="0" t="s">
        <v>2948</v>
      </c>
      <c r="G89" s="0" t="s">
        <v>3151</v>
      </c>
    </row>
    <row customHeight="1" ht="11.25">
      <c r="A90" s="0" t="s">
        <v>16</v>
      </c>
      <c r="B90" s="0" t="s">
        <v>3148</v>
      </c>
      <c r="C90" s="0" t="s">
        <v>3149</v>
      </c>
      <c r="D90" s="0" t="s">
        <v>3152</v>
      </c>
      <c r="E90" s="0" t="s">
        <v>3153</v>
      </c>
      <c r="F90" s="0" t="s">
        <v>2948</v>
      </c>
      <c r="G90" s="0" t="s">
        <v>3154</v>
      </c>
    </row>
    <row customHeight="1" ht="11.25">
      <c r="A91" s="0" t="s">
        <v>16</v>
      </c>
      <c r="B91" s="0" t="s">
        <v>3148</v>
      </c>
      <c r="C91" s="0" t="s">
        <v>3149</v>
      </c>
      <c r="D91" s="0" t="s">
        <v>3155</v>
      </c>
      <c r="E91" s="0" t="s">
        <v>3156</v>
      </c>
      <c r="F91" s="0" t="s">
        <v>2948</v>
      </c>
      <c r="G91" s="0" t="s">
        <v>3157</v>
      </c>
    </row>
    <row customHeight="1" ht="11.25">
      <c r="A92" s="0" t="s">
        <v>16</v>
      </c>
      <c r="B92" s="0" t="s">
        <v>3148</v>
      </c>
      <c r="C92" s="0" t="s">
        <v>3149</v>
      </c>
      <c r="D92" s="0" t="s">
        <v>3158</v>
      </c>
      <c r="E92" s="0" t="s">
        <v>3159</v>
      </c>
      <c r="F92" s="0" t="s">
        <v>2948</v>
      </c>
      <c r="G92" s="0" t="s">
        <v>3160</v>
      </c>
    </row>
    <row customHeight="1" ht="11.25">
      <c r="A93" s="0" t="s">
        <v>16</v>
      </c>
      <c r="B93" s="0" t="s">
        <v>3148</v>
      </c>
      <c r="C93" s="0" t="s">
        <v>3149</v>
      </c>
      <c r="D93" s="0" t="s">
        <v>3161</v>
      </c>
      <c r="E93" s="0" t="s">
        <v>3162</v>
      </c>
      <c r="F93" s="0" t="s">
        <v>2948</v>
      </c>
      <c r="G93" s="0" t="s">
        <v>3163</v>
      </c>
    </row>
    <row customHeight="1" ht="11.25">
      <c r="A94" s="0" t="s">
        <v>16</v>
      </c>
      <c r="B94" s="0" t="s">
        <v>3148</v>
      </c>
      <c r="C94" s="0" t="s">
        <v>3149</v>
      </c>
      <c r="D94" s="0" t="s">
        <v>3148</v>
      </c>
      <c r="E94" s="0" t="s">
        <v>3149</v>
      </c>
      <c r="F94" s="0" t="s">
        <v>2949</v>
      </c>
      <c r="G94" s="0" t="s">
        <v>3164</v>
      </c>
    </row>
    <row customHeight="1" ht="11.25">
      <c r="A95" s="0" t="s">
        <v>16</v>
      </c>
      <c r="B95" s="0" t="s">
        <v>3148</v>
      </c>
      <c r="C95" s="0" t="s">
        <v>3149</v>
      </c>
      <c r="D95" s="0" t="s">
        <v>3165</v>
      </c>
      <c r="E95" s="0" t="s">
        <v>3166</v>
      </c>
      <c r="F95" s="0" t="s">
        <v>2948</v>
      </c>
      <c r="G95" s="0" t="s">
        <v>3167</v>
      </c>
    </row>
    <row customHeight="1" ht="11.25">
      <c r="A96" s="0" t="s">
        <v>16</v>
      </c>
      <c r="B96" s="0" t="s">
        <v>3148</v>
      </c>
      <c r="C96" s="0" t="s">
        <v>3149</v>
      </c>
      <c r="D96" s="0" t="s">
        <v>3168</v>
      </c>
      <c r="E96" s="0" t="s">
        <v>3169</v>
      </c>
      <c r="F96" s="0" t="s">
        <v>2948</v>
      </c>
      <c r="G96" s="0" t="s">
        <v>3170</v>
      </c>
    </row>
    <row customHeight="1" ht="11.25">
      <c r="A97" s="0" t="s">
        <v>16</v>
      </c>
      <c r="B97" s="0" t="s">
        <v>3148</v>
      </c>
      <c r="C97" s="0" t="s">
        <v>3149</v>
      </c>
      <c r="D97" s="0" t="s">
        <v>3171</v>
      </c>
      <c r="E97" s="0" t="s">
        <v>3172</v>
      </c>
      <c r="F97" s="0" t="s">
        <v>2948</v>
      </c>
      <c r="G97" s="0" t="s">
        <v>3173</v>
      </c>
    </row>
    <row customHeight="1" ht="11.25">
      <c r="A98" s="0" t="s">
        <v>16</v>
      </c>
      <c r="B98" s="0" t="s">
        <v>3148</v>
      </c>
      <c r="C98" s="0" t="s">
        <v>3149</v>
      </c>
      <c r="D98" s="0" t="s">
        <v>3174</v>
      </c>
      <c r="E98" s="0" t="s">
        <v>3175</v>
      </c>
      <c r="F98" s="0" t="s">
        <v>2948</v>
      </c>
      <c r="G98" s="0" t="s">
        <v>3176</v>
      </c>
    </row>
    <row customHeight="1" ht="11.25">
      <c r="A99" s="0" t="s">
        <v>16</v>
      </c>
      <c r="B99" s="0" t="s">
        <v>3148</v>
      </c>
      <c r="C99" s="0" t="s">
        <v>3149</v>
      </c>
      <c r="D99" s="0" t="s">
        <v>3177</v>
      </c>
      <c r="E99" s="0" t="s">
        <v>3178</v>
      </c>
      <c r="F99" s="0" t="s">
        <v>2948</v>
      </c>
      <c r="G99" s="0" t="s">
        <v>3179</v>
      </c>
    </row>
    <row customHeight="1" ht="11.25">
      <c r="A100" s="0" t="s">
        <v>16</v>
      </c>
      <c r="B100" s="0" t="s">
        <v>3148</v>
      </c>
      <c r="C100" s="0" t="s">
        <v>3149</v>
      </c>
      <c r="D100" s="0" t="s">
        <v>3180</v>
      </c>
      <c r="E100" s="0" t="s">
        <v>3181</v>
      </c>
      <c r="F100" s="0" t="s">
        <v>2948</v>
      </c>
      <c r="G100" s="0" t="s">
        <v>3182</v>
      </c>
    </row>
    <row customHeight="1" ht="11.25">
      <c r="A101" s="0" t="s">
        <v>16</v>
      </c>
      <c r="B101" s="0" t="s">
        <v>3148</v>
      </c>
      <c r="C101" s="0" t="s">
        <v>3149</v>
      </c>
      <c r="D101" s="0" t="s">
        <v>3183</v>
      </c>
      <c r="E101" s="0" t="s">
        <v>3184</v>
      </c>
      <c r="F101" s="0" t="s">
        <v>2948</v>
      </c>
      <c r="G101" s="0" t="s">
        <v>3185</v>
      </c>
    </row>
    <row customHeight="1" ht="11.25">
      <c r="A102" s="0" t="s">
        <v>16</v>
      </c>
      <c r="B102" s="0" t="s">
        <v>3148</v>
      </c>
      <c r="C102" s="0" t="s">
        <v>3149</v>
      </c>
      <c r="D102" s="0" t="s">
        <v>3186</v>
      </c>
      <c r="E102" s="0" t="s">
        <v>3187</v>
      </c>
      <c r="F102" s="0" t="s">
        <v>2948</v>
      </c>
      <c r="G102" s="0" t="s">
        <v>3188</v>
      </c>
    </row>
    <row customHeight="1" ht="11.25">
      <c r="A103" s="0" t="s">
        <v>16</v>
      </c>
      <c r="B103" s="0" t="s">
        <v>3148</v>
      </c>
      <c r="C103" s="0" t="s">
        <v>3149</v>
      </c>
      <c r="D103" s="0" t="s">
        <v>3189</v>
      </c>
      <c r="E103" s="0" t="s">
        <v>3190</v>
      </c>
      <c r="F103" s="0" t="s">
        <v>3018</v>
      </c>
      <c r="G103" s="0" t="s">
        <v>3191</v>
      </c>
    </row>
    <row customHeight="1" ht="11.25">
      <c r="A104" s="0" t="s">
        <v>16</v>
      </c>
      <c r="B104" s="0" t="s">
        <v>3148</v>
      </c>
      <c r="C104" s="0" t="s">
        <v>3149</v>
      </c>
      <c r="D104" s="0" t="s">
        <v>3192</v>
      </c>
      <c r="E104" s="0" t="s">
        <v>3193</v>
      </c>
      <c r="F104" s="0" t="s">
        <v>3018</v>
      </c>
      <c r="G104" s="0" t="s">
        <v>3194</v>
      </c>
    </row>
    <row customHeight="1" ht="11.25">
      <c r="A105" s="0" t="s">
        <v>16</v>
      </c>
      <c r="B105" s="0" t="s">
        <v>3148</v>
      </c>
      <c r="C105" s="0" t="s">
        <v>3149</v>
      </c>
      <c r="D105" s="0" t="s">
        <v>3195</v>
      </c>
      <c r="E105" s="0" t="s">
        <v>3196</v>
      </c>
      <c r="F105" s="0" t="s">
        <v>3018</v>
      </c>
      <c r="G105" s="0" t="s">
        <v>3197</v>
      </c>
    </row>
    <row customHeight="1" ht="11.25">
      <c r="A106" s="0" t="s">
        <v>16</v>
      </c>
      <c r="B106" s="0" t="s">
        <v>3198</v>
      </c>
      <c r="C106" s="0" t="s">
        <v>3199</v>
      </c>
      <c r="D106" s="0" t="s">
        <v>3200</v>
      </c>
      <c r="E106" s="0" t="s">
        <v>3201</v>
      </c>
      <c r="F106" s="0" t="s">
        <v>2948</v>
      </c>
      <c r="G106" s="0" t="s">
        <v>3202</v>
      </c>
    </row>
    <row customHeight="1" ht="11.25">
      <c r="A107" s="0" t="s">
        <v>16</v>
      </c>
      <c r="B107" s="0" t="s">
        <v>3198</v>
      </c>
      <c r="C107" s="0" t="s">
        <v>3199</v>
      </c>
      <c r="D107" s="0" t="s">
        <v>3203</v>
      </c>
      <c r="E107" s="0" t="s">
        <v>3204</v>
      </c>
      <c r="F107" s="0" t="s">
        <v>2948</v>
      </c>
      <c r="G107" s="0" t="s">
        <v>3205</v>
      </c>
    </row>
    <row customHeight="1" ht="11.25">
      <c r="A108" s="0" t="s">
        <v>16</v>
      </c>
      <c r="B108" s="0" t="s">
        <v>3198</v>
      </c>
      <c r="C108" s="0" t="s">
        <v>3199</v>
      </c>
      <c r="D108" s="0" t="s">
        <v>3206</v>
      </c>
      <c r="E108" s="0" t="s">
        <v>3207</v>
      </c>
      <c r="F108" s="0" t="s">
        <v>2948</v>
      </c>
      <c r="G108" s="0" t="s">
        <v>3208</v>
      </c>
    </row>
    <row customHeight="1" ht="11.25">
      <c r="A109" s="0" t="s">
        <v>16</v>
      </c>
      <c r="B109" s="0" t="s">
        <v>3198</v>
      </c>
      <c r="C109" s="0" t="s">
        <v>3199</v>
      </c>
      <c r="D109" s="0" t="s">
        <v>3198</v>
      </c>
      <c r="E109" s="0" t="s">
        <v>3199</v>
      </c>
      <c r="F109" s="0" t="s">
        <v>2949</v>
      </c>
      <c r="G109" s="0" t="s">
        <v>3209</v>
      </c>
    </row>
    <row customHeight="1" ht="11.25">
      <c r="A110" s="0" t="s">
        <v>16</v>
      </c>
      <c r="B110" s="0" t="s">
        <v>3198</v>
      </c>
      <c r="C110" s="0" t="s">
        <v>3199</v>
      </c>
      <c r="D110" s="0" t="s">
        <v>3210</v>
      </c>
      <c r="E110" s="0" t="s">
        <v>3211</v>
      </c>
      <c r="F110" s="0" t="s">
        <v>2948</v>
      </c>
      <c r="G110" s="0" t="s">
        <v>3212</v>
      </c>
    </row>
    <row customHeight="1" ht="11.25">
      <c r="A111" s="0" t="s">
        <v>16</v>
      </c>
      <c r="B111" s="0" t="s">
        <v>3198</v>
      </c>
      <c r="C111" s="0" t="s">
        <v>3199</v>
      </c>
      <c r="D111" s="0" t="s">
        <v>3213</v>
      </c>
      <c r="E111" s="0" t="s">
        <v>3214</v>
      </c>
      <c r="F111" s="0" t="s">
        <v>2948</v>
      </c>
      <c r="G111" s="0" t="s">
        <v>3215</v>
      </c>
    </row>
    <row customHeight="1" ht="11.25">
      <c r="A112" s="0" t="s">
        <v>16</v>
      </c>
      <c r="B112" s="0" t="s">
        <v>3198</v>
      </c>
      <c r="C112" s="0" t="s">
        <v>3199</v>
      </c>
      <c r="D112" s="0" t="s">
        <v>3216</v>
      </c>
      <c r="E112" s="0" t="s">
        <v>3217</v>
      </c>
      <c r="F112" s="0" t="s">
        <v>2948</v>
      </c>
      <c r="G112" s="0" t="s">
        <v>3218</v>
      </c>
    </row>
    <row customHeight="1" ht="11.25">
      <c r="A113" s="0" t="s">
        <v>16</v>
      </c>
      <c r="B113" s="0" t="s">
        <v>3198</v>
      </c>
      <c r="C113" s="0" t="s">
        <v>3199</v>
      </c>
      <c r="D113" s="0" t="s">
        <v>3219</v>
      </c>
      <c r="E113" s="0" t="s">
        <v>3220</v>
      </c>
      <c r="F113" s="0" t="s">
        <v>2948</v>
      </c>
      <c r="G113" s="0" t="s">
        <v>3221</v>
      </c>
    </row>
    <row customHeight="1" ht="11.25">
      <c r="A114" s="0" t="s">
        <v>16</v>
      </c>
      <c r="B114" s="0" t="s">
        <v>3198</v>
      </c>
      <c r="C114" s="0" t="s">
        <v>3199</v>
      </c>
      <c r="D114" s="0" t="s">
        <v>3222</v>
      </c>
      <c r="E114" s="0" t="s">
        <v>3223</v>
      </c>
      <c r="F114" s="0" t="s">
        <v>2948</v>
      </c>
      <c r="G114" s="0" t="s">
        <v>3224</v>
      </c>
    </row>
    <row customHeight="1" ht="11.25">
      <c r="A115" s="0" t="s">
        <v>16</v>
      </c>
      <c r="B115" s="0" t="s">
        <v>3198</v>
      </c>
      <c r="C115" s="0" t="s">
        <v>3199</v>
      </c>
      <c r="D115" s="0" t="s">
        <v>3225</v>
      </c>
      <c r="E115" s="0" t="s">
        <v>3226</v>
      </c>
      <c r="F115" s="0" t="s">
        <v>2948</v>
      </c>
      <c r="G115" s="0" t="s">
        <v>3227</v>
      </c>
    </row>
    <row customHeight="1" ht="11.25">
      <c r="A116" s="0" t="s">
        <v>16</v>
      </c>
      <c r="B116" s="0" t="s">
        <v>3198</v>
      </c>
      <c r="C116" s="0" t="s">
        <v>3199</v>
      </c>
      <c r="D116" s="0" t="s">
        <v>3228</v>
      </c>
      <c r="E116" s="0" t="s">
        <v>3229</v>
      </c>
      <c r="F116" s="0" t="s">
        <v>3018</v>
      </c>
      <c r="G116" s="0" t="s">
        <v>3230</v>
      </c>
    </row>
    <row customHeight="1" ht="11.25">
      <c r="A117" s="0" t="s">
        <v>16</v>
      </c>
      <c r="B117" s="0" t="s">
        <v>3231</v>
      </c>
      <c r="C117" s="0" t="s">
        <v>3232</v>
      </c>
      <c r="D117" s="0" t="s">
        <v>3233</v>
      </c>
      <c r="E117" s="0" t="s">
        <v>3234</v>
      </c>
      <c r="F117" s="0" t="s">
        <v>2948</v>
      </c>
      <c r="G117" s="0" t="s">
        <v>3235</v>
      </c>
    </row>
    <row customHeight="1" ht="11.25">
      <c r="A118" s="0" t="s">
        <v>16</v>
      </c>
      <c r="B118" s="0" t="s">
        <v>3231</v>
      </c>
      <c r="C118" s="0" t="s">
        <v>3232</v>
      </c>
      <c r="D118" s="0" t="s">
        <v>3236</v>
      </c>
      <c r="E118" s="0" t="s">
        <v>3237</v>
      </c>
      <c r="F118" s="0" t="s">
        <v>2948</v>
      </c>
      <c r="G118" s="0" t="s">
        <v>3238</v>
      </c>
    </row>
    <row customHeight="1" ht="11.25">
      <c r="A119" s="0" t="s">
        <v>16</v>
      </c>
      <c r="B119" s="0" t="s">
        <v>3231</v>
      </c>
      <c r="C119" s="0" t="s">
        <v>3232</v>
      </c>
      <c r="D119" s="0" t="s">
        <v>3231</v>
      </c>
      <c r="E119" s="0" t="s">
        <v>3232</v>
      </c>
      <c r="F119" s="0" t="s">
        <v>2949</v>
      </c>
      <c r="G119" s="0" t="s">
        <v>3239</v>
      </c>
    </row>
    <row customHeight="1" ht="11.25">
      <c r="A120" s="0" t="s">
        <v>16</v>
      </c>
      <c r="B120" s="0" t="s">
        <v>3231</v>
      </c>
      <c r="C120" s="0" t="s">
        <v>3232</v>
      </c>
      <c r="D120" s="0" t="s">
        <v>3240</v>
      </c>
      <c r="E120" s="0" t="s">
        <v>3241</v>
      </c>
      <c r="F120" s="0" t="s">
        <v>2948</v>
      </c>
      <c r="G120" s="0" t="s">
        <v>3242</v>
      </c>
    </row>
    <row customHeight="1" ht="11.25">
      <c r="A121" s="0" t="s">
        <v>16</v>
      </c>
      <c r="B121" s="0" t="s">
        <v>3231</v>
      </c>
      <c r="C121" s="0" t="s">
        <v>3232</v>
      </c>
      <c r="D121" s="0" t="s">
        <v>2982</v>
      </c>
      <c r="E121" s="0" t="s">
        <v>3243</v>
      </c>
      <c r="F121" s="0" t="s">
        <v>2948</v>
      </c>
      <c r="G121" s="0" t="s">
        <v>3244</v>
      </c>
    </row>
    <row customHeight="1" ht="11.25">
      <c r="A122" s="0" t="s">
        <v>16</v>
      </c>
      <c r="B122" s="0" t="s">
        <v>3231</v>
      </c>
      <c r="C122" s="0" t="s">
        <v>3232</v>
      </c>
      <c r="D122" s="0" t="s">
        <v>3245</v>
      </c>
      <c r="E122" s="0" t="s">
        <v>3246</v>
      </c>
      <c r="F122" s="0" t="s">
        <v>2948</v>
      </c>
      <c r="G122" s="0" t="s">
        <v>3247</v>
      </c>
    </row>
    <row customHeight="1" ht="11.25">
      <c r="A123" s="0" t="s">
        <v>16</v>
      </c>
      <c r="B123" s="0" t="s">
        <v>3231</v>
      </c>
      <c r="C123" s="0" t="s">
        <v>3232</v>
      </c>
      <c r="D123" s="0" t="s">
        <v>3248</v>
      </c>
      <c r="E123" s="0" t="s">
        <v>3249</v>
      </c>
      <c r="F123" s="0" t="s">
        <v>2948</v>
      </c>
      <c r="G123" s="0" t="s">
        <v>3250</v>
      </c>
    </row>
    <row customHeight="1" ht="11.25">
      <c r="A124" s="0" t="s">
        <v>16</v>
      </c>
      <c r="B124" s="0" t="s">
        <v>3231</v>
      </c>
      <c r="C124" s="0" t="s">
        <v>3232</v>
      </c>
      <c r="D124" s="0" t="s">
        <v>3251</v>
      </c>
      <c r="E124" s="0" t="s">
        <v>3252</v>
      </c>
      <c r="F124" s="0" t="s">
        <v>2948</v>
      </c>
      <c r="G124" s="0" t="s">
        <v>3253</v>
      </c>
    </row>
    <row customHeight="1" ht="11.25">
      <c r="A125" s="0" t="s">
        <v>16</v>
      </c>
      <c r="B125" s="0" t="s">
        <v>3231</v>
      </c>
      <c r="C125" s="0" t="s">
        <v>3232</v>
      </c>
      <c r="D125" s="0" t="s">
        <v>3254</v>
      </c>
      <c r="E125" s="0" t="s">
        <v>3255</v>
      </c>
      <c r="F125" s="0" t="s">
        <v>2948</v>
      </c>
      <c r="G125" s="0" t="s">
        <v>3256</v>
      </c>
    </row>
    <row customHeight="1" ht="11.25">
      <c r="A126" s="0" t="s">
        <v>16</v>
      </c>
      <c r="B126" s="0" t="s">
        <v>3231</v>
      </c>
      <c r="C126" s="0" t="s">
        <v>3232</v>
      </c>
      <c r="D126" s="0" t="s">
        <v>3257</v>
      </c>
      <c r="E126" s="0" t="s">
        <v>3258</v>
      </c>
      <c r="F126" s="0" t="s">
        <v>2948</v>
      </c>
      <c r="G126" s="0" t="s">
        <v>3259</v>
      </c>
    </row>
    <row customHeight="1" ht="11.25">
      <c r="A127" s="0" t="s">
        <v>16</v>
      </c>
      <c r="B127" s="0" t="s">
        <v>3231</v>
      </c>
      <c r="C127" s="0" t="s">
        <v>3232</v>
      </c>
      <c r="D127" s="0" t="s">
        <v>3260</v>
      </c>
      <c r="E127" s="0" t="s">
        <v>3261</v>
      </c>
      <c r="F127" s="0" t="s">
        <v>3018</v>
      </c>
      <c r="G127" s="0" t="s">
        <v>3262</v>
      </c>
    </row>
    <row customHeight="1" ht="11.25">
      <c r="A128" s="0" t="s">
        <v>16</v>
      </c>
      <c r="B128" s="0" t="s">
        <v>3263</v>
      </c>
      <c r="C128" s="0" t="s">
        <v>3264</v>
      </c>
      <c r="D128" s="0" t="s">
        <v>3265</v>
      </c>
      <c r="E128" s="0" t="s">
        <v>3266</v>
      </c>
      <c r="F128" s="0" t="s">
        <v>2948</v>
      </c>
      <c r="G128" s="0" t="s">
        <v>3267</v>
      </c>
    </row>
    <row customHeight="1" ht="11.25">
      <c r="A129" s="0" t="s">
        <v>16</v>
      </c>
      <c r="B129" s="0" t="s">
        <v>3263</v>
      </c>
      <c r="C129" s="0" t="s">
        <v>3264</v>
      </c>
      <c r="D129" s="0" t="s">
        <v>3268</v>
      </c>
      <c r="E129" s="0" t="s">
        <v>3269</v>
      </c>
      <c r="F129" s="0" t="s">
        <v>2948</v>
      </c>
      <c r="G129" s="0" t="s">
        <v>3270</v>
      </c>
    </row>
    <row customHeight="1" ht="11.25">
      <c r="A130" s="0" t="s">
        <v>16</v>
      </c>
      <c r="B130" s="0" t="s">
        <v>3263</v>
      </c>
      <c r="C130" s="0" t="s">
        <v>3264</v>
      </c>
      <c r="D130" s="0" t="s">
        <v>3271</v>
      </c>
      <c r="E130" s="0" t="s">
        <v>3272</v>
      </c>
      <c r="F130" s="0" t="s">
        <v>2948</v>
      </c>
      <c r="G130" s="0" t="s">
        <v>3273</v>
      </c>
    </row>
    <row customHeight="1" ht="11.25">
      <c r="A131" s="0" t="s">
        <v>16</v>
      </c>
      <c r="B131" s="0" t="s">
        <v>3263</v>
      </c>
      <c r="C131" s="0" t="s">
        <v>3264</v>
      </c>
      <c r="D131" s="0" t="s">
        <v>3274</v>
      </c>
      <c r="E131" s="0" t="s">
        <v>3275</v>
      </c>
      <c r="F131" s="0" t="s">
        <v>2948</v>
      </c>
      <c r="G131" s="0" t="s">
        <v>3276</v>
      </c>
    </row>
    <row customHeight="1" ht="11.25">
      <c r="A132" s="0" t="s">
        <v>16</v>
      </c>
      <c r="B132" s="0" t="s">
        <v>3263</v>
      </c>
      <c r="C132" s="0" t="s">
        <v>3264</v>
      </c>
      <c r="D132" s="0" t="s">
        <v>3277</v>
      </c>
      <c r="E132" s="0" t="s">
        <v>3278</v>
      </c>
      <c r="F132" s="0" t="s">
        <v>2948</v>
      </c>
      <c r="G132" s="0" t="s">
        <v>3279</v>
      </c>
    </row>
    <row customHeight="1" ht="11.25">
      <c r="A133" s="0" t="s">
        <v>16</v>
      </c>
      <c r="B133" s="0" t="s">
        <v>3263</v>
      </c>
      <c r="C133" s="0" t="s">
        <v>3264</v>
      </c>
      <c r="D133" s="0" t="s">
        <v>3280</v>
      </c>
      <c r="E133" s="0" t="s">
        <v>3281</v>
      </c>
      <c r="F133" s="0" t="s">
        <v>2948</v>
      </c>
      <c r="G133" s="0" t="s">
        <v>3282</v>
      </c>
    </row>
    <row customHeight="1" ht="11.25">
      <c r="A134" s="0" t="s">
        <v>16</v>
      </c>
      <c r="B134" s="0" t="s">
        <v>3263</v>
      </c>
      <c r="C134" s="0" t="s">
        <v>3264</v>
      </c>
      <c r="D134" s="0" t="s">
        <v>3263</v>
      </c>
      <c r="E134" s="0" t="s">
        <v>3264</v>
      </c>
      <c r="F134" s="0" t="s">
        <v>2949</v>
      </c>
      <c r="G134" s="0" t="s">
        <v>3283</v>
      </c>
    </row>
    <row customHeight="1" ht="11.25">
      <c r="A135" s="0" t="s">
        <v>16</v>
      </c>
      <c r="B135" s="0" t="s">
        <v>3263</v>
      </c>
      <c r="C135" s="0" t="s">
        <v>3264</v>
      </c>
      <c r="D135" s="0" t="s">
        <v>3284</v>
      </c>
      <c r="E135" s="0" t="s">
        <v>3285</v>
      </c>
      <c r="F135" s="0" t="s">
        <v>2948</v>
      </c>
      <c r="G135" s="0" t="s">
        <v>3286</v>
      </c>
    </row>
    <row customHeight="1" ht="11.25">
      <c r="A136" s="0" t="s">
        <v>16</v>
      </c>
      <c r="B136" s="0" t="s">
        <v>3263</v>
      </c>
      <c r="C136" s="0" t="s">
        <v>3264</v>
      </c>
      <c r="D136" s="0" t="s">
        <v>3287</v>
      </c>
      <c r="E136" s="0" t="s">
        <v>3288</v>
      </c>
      <c r="F136" s="0" t="s">
        <v>2948</v>
      </c>
      <c r="G136" s="0" t="s">
        <v>3289</v>
      </c>
    </row>
    <row customHeight="1" ht="11.25">
      <c r="A137" s="0" t="s">
        <v>16</v>
      </c>
      <c r="B137" s="0" t="s">
        <v>3263</v>
      </c>
      <c r="C137" s="0" t="s">
        <v>3264</v>
      </c>
      <c r="D137" s="0" t="s">
        <v>3290</v>
      </c>
      <c r="E137" s="0" t="s">
        <v>3291</v>
      </c>
      <c r="F137" s="0" t="s">
        <v>2948</v>
      </c>
      <c r="G137" s="0" t="s">
        <v>3292</v>
      </c>
    </row>
    <row customHeight="1" ht="11.25">
      <c r="A138" s="0" t="s">
        <v>16</v>
      </c>
      <c r="B138" s="0" t="s">
        <v>3263</v>
      </c>
      <c r="C138" s="0" t="s">
        <v>3264</v>
      </c>
      <c r="D138" s="0" t="s">
        <v>3293</v>
      </c>
      <c r="E138" s="0" t="s">
        <v>3294</v>
      </c>
      <c r="F138" s="0" t="s">
        <v>2948</v>
      </c>
      <c r="G138" s="0" t="s">
        <v>3295</v>
      </c>
    </row>
    <row customHeight="1" ht="11.25">
      <c r="A139" s="0" t="s">
        <v>16</v>
      </c>
      <c r="B139" s="0" t="s">
        <v>3263</v>
      </c>
      <c r="C139" s="0" t="s">
        <v>3264</v>
      </c>
      <c r="D139" s="0" t="s">
        <v>3296</v>
      </c>
      <c r="E139" s="0" t="s">
        <v>3297</v>
      </c>
      <c r="F139" s="0" t="s">
        <v>2948</v>
      </c>
      <c r="G139" s="0" t="s">
        <v>3298</v>
      </c>
    </row>
    <row customHeight="1" ht="11.25">
      <c r="A140" s="0" t="s">
        <v>16</v>
      </c>
      <c r="B140" s="0" t="s">
        <v>3263</v>
      </c>
      <c r="C140" s="0" t="s">
        <v>3264</v>
      </c>
      <c r="D140" s="0" t="s">
        <v>3299</v>
      </c>
      <c r="E140" s="0" t="s">
        <v>3300</v>
      </c>
      <c r="F140" s="0" t="s">
        <v>2948</v>
      </c>
      <c r="G140" s="0" t="s">
        <v>3301</v>
      </c>
    </row>
    <row customHeight="1" ht="11.25">
      <c r="A141" s="0" t="s">
        <v>16</v>
      </c>
      <c r="B141" s="0" t="s">
        <v>3263</v>
      </c>
      <c r="C141" s="0" t="s">
        <v>3264</v>
      </c>
      <c r="D141" s="0" t="s">
        <v>3302</v>
      </c>
      <c r="E141" s="0" t="s">
        <v>3303</v>
      </c>
      <c r="F141" s="0" t="s">
        <v>2948</v>
      </c>
      <c r="G141" s="0" t="s">
        <v>3304</v>
      </c>
    </row>
    <row customHeight="1" ht="11.25">
      <c r="A142" s="0" t="s">
        <v>16</v>
      </c>
      <c r="B142" s="0" t="s">
        <v>3263</v>
      </c>
      <c r="C142" s="0" t="s">
        <v>3264</v>
      </c>
      <c r="D142" s="0" t="s">
        <v>3305</v>
      </c>
      <c r="E142" s="0" t="s">
        <v>3306</v>
      </c>
      <c r="F142" s="0" t="s">
        <v>2948</v>
      </c>
      <c r="G142" s="0" t="s">
        <v>3307</v>
      </c>
    </row>
    <row customHeight="1" ht="11.25">
      <c r="A143" s="0" t="s">
        <v>16</v>
      </c>
      <c r="B143" s="0" t="s">
        <v>3263</v>
      </c>
      <c r="C143" s="0" t="s">
        <v>3264</v>
      </c>
      <c r="D143" s="0" t="s">
        <v>3103</v>
      </c>
      <c r="E143" s="0" t="s">
        <v>3308</v>
      </c>
      <c r="F143" s="0" t="s">
        <v>2948</v>
      </c>
      <c r="G143" s="0" t="s">
        <v>3309</v>
      </c>
    </row>
    <row customHeight="1" ht="11.25">
      <c r="A144" s="0" t="s">
        <v>16</v>
      </c>
      <c r="B144" s="0" t="s">
        <v>3263</v>
      </c>
      <c r="C144" s="0" t="s">
        <v>3264</v>
      </c>
      <c r="D144" s="0" t="s">
        <v>3310</v>
      </c>
      <c r="E144" s="0" t="s">
        <v>3311</v>
      </c>
      <c r="F144" s="0" t="s">
        <v>2948</v>
      </c>
      <c r="G144" s="0" t="s">
        <v>3312</v>
      </c>
    </row>
    <row customHeight="1" ht="11.25">
      <c r="A145" s="0" t="s">
        <v>16</v>
      </c>
      <c r="B145" s="0" t="s">
        <v>3263</v>
      </c>
      <c r="C145" s="0" t="s">
        <v>3264</v>
      </c>
      <c r="D145" s="0" t="s">
        <v>3313</v>
      </c>
      <c r="E145" s="0" t="s">
        <v>3314</v>
      </c>
      <c r="F145" s="0" t="s">
        <v>2948</v>
      </c>
      <c r="G145" s="0" t="s">
        <v>3315</v>
      </c>
    </row>
    <row customHeight="1" ht="11.25">
      <c r="A146" s="0" t="s">
        <v>16</v>
      </c>
      <c r="B146" s="0" t="s">
        <v>104</v>
      </c>
      <c r="C146" s="0" t="s">
        <v>3316</v>
      </c>
      <c r="D146" s="0" t="s">
        <v>105</v>
      </c>
      <c r="E146" s="0" t="s">
        <v>106</v>
      </c>
      <c r="F146" s="0" t="s">
        <v>2948</v>
      </c>
      <c r="G146" s="0" t="s">
        <v>103</v>
      </c>
    </row>
    <row customHeight="1" ht="11.25">
      <c r="A147" s="0" t="s">
        <v>16</v>
      </c>
      <c r="B147" s="0" t="s">
        <v>104</v>
      </c>
      <c r="C147" s="0" t="s">
        <v>3316</v>
      </c>
      <c r="D147" s="0" t="s">
        <v>3317</v>
      </c>
      <c r="E147" s="0" t="s">
        <v>3318</v>
      </c>
      <c r="F147" s="0" t="s">
        <v>2948</v>
      </c>
      <c r="G147" s="0" t="s">
        <v>3319</v>
      </c>
    </row>
    <row customHeight="1" ht="11.25">
      <c r="A148" s="0" t="s">
        <v>16</v>
      </c>
      <c r="B148" s="0" t="s">
        <v>104</v>
      </c>
      <c r="C148" s="0" t="s">
        <v>3316</v>
      </c>
      <c r="D148" s="0" t="s">
        <v>3320</v>
      </c>
      <c r="E148" s="0" t="s">
        <v>3321</v>
      </c>
      <c r="F148" s="0" t="s">
        <v>2948</v>
      </c>
      <c r="G148" s="0" t="s">
        <v>3322</v>
      </c>
    </row>
    <row customHeight="1" ht="11.25">
      <c r="A149" s="0" t="s">
        <v>16</v>
      </c>
      <c r="B149" s="0" t="s">
        <v>104</v>
      </c>
      <c r="C149" s="0" t="s">
        <v>3316</v>
      </c>
      <c r="D149" s="0" t="s">
        <v>3323</v>
      </c>
      <c r="E149" s="0" t="s">
        <v>3324</v>
      </c>
      <c r="F149" s="0" t="s">
        <v>2948</v>
      </c>
      <c r="G149" s="0" t="s">
        <v>3325</v>
      </c>
    </row>
    <row customHeight="1" ht="11.25">
      <c r="A150" s="0" t="s">
        <v>16</v>
      </c>
      <c r="B150" s="0" t="s">
        <v>104</v>
      </c>
      <c r="C150" s="0" t="s">
        <v>3316</v>
      </c>
      <c r="D150" s="0" t="s">
        <v>104</v>
      </c>
      <c r="E150" s="0" t="s">
        <v>3316</v>
      </c>
      <c r="F150" s="0" t="s">
        <v>2949</v>
      </c>
      <c r="G150" s="0" t="s">
        <v>3326</v>
      </c>
    </row>
    <row customHeight="1" ht="11.25">
      <c r="A151" s="0" t="s">
        <v>16</v>
      </c>
      <c r="B151" s="0" t="s">
        <v>104</v>
      </c>
      <c r="C151" s="0" t="s">
        <v>3316</v>
      </c>
      <c r="D151" s="0" t="s">
        <v>3327</v>
      </c>
      <c r="E151" s="0" t="s">
        <v>3328</v>
      </c>
      <c r="F151" s="0" t="s">
        <v>2948</v>
      </c>
      <c r="G151" s="0" t="s">
        <v>3329</v>
      </c>
    </row>
    <row customHeight="1" ht="11.25">
      <c r="A152" s="0" t="s">
        <v>16</v>
      </c>
      <c r="B152" s="0" t="s">
        <v>104</v>
      </c>
      <c r="C152" s="0" t="s">
        <v>3316</v>
      </c>
      <c r="D152" s="0" t="s">
        <v>3330</v>
      </c>
      <c r="E152" s="0" t="s">
        <v>3331</v>
      </c>
      <c r="F152" s="0" t="s">
        <v>2948</v>
      </c>
      <c r="G152" s="0" t="s">
        <v>3332</v>
      </c>
    </row>
    <row customHeight="1" ht="11.25">
      <c r="A153" s="0" t="s">
        <v>16</v>
      </c>
      <c r="B153" s="0" t="s">
        <v>104</v>
      </c>
      <c r="C153" s="0" t="s">
        <v>3316</v>
      </c>
      <c r="D153" s="0" t="s">
        <v>3333</v>
      </c>
      <c r="E153" s="0" t="s">
        <v>3334</v>
      </c>
      <c r="F153" s="0" t="s">
        <v>3018</v>
      </c>
      <c r="G153" s="0" t="s">
        <v>3335</v>
      </c>
    </row>
    <row customHeight="1" ht="11.25">
      <c r="A154" s="0" t="s">
        <v>16</v>
      </c>
      <c r="B154" s="0" t="s">
        <v>104</v>
      </c>
      <c r="C154" s="0" t="s">
        <v>3316</v>
      </c>
      <c r="D154" s="0" t="s">
        <v>3336</v>
      </c>
      <c r="E154" s="0" t="s">
        <v>3337</v>
      </c>
      <c r="F154" s="0" t="s">
        <v>3018</v>
      </c>
      <c r="G154" s="0" t="s">
        <v>3338</v>
      </c>
    </row>
    <row customHeight="1" ht="11.25">
      <c r="A155" s="0" t="s">
        <v>16</v>
      </c>
      <c r="B155" s="0" t="s">
        <v>3339</v>
      </c>
      <c r="C155" s="0" t="s">
        <v>3340</v>
      </c>
      <c r="D155" s="0" t="s">
        <v>3341</v>
      </c>
      <c r="E155" s="0" t="s">
        <v>3342</v>
      </c>
      <c r="F155" s="0" t="s">
        <v>2948</v>
      </c>
      <c r="G155" s="0" t="s">
        <v>3343</v>
      </c>
    </row>
    <row customHeight="1" ht="11.25">
      <c r="A156" s="0" t="s">
        <v>16</v>
      </c>
      <c r="B156" s="0" t="s">
        <v>3339</v>
      </c>
      <c r="C156" s="0" t="s">
        <v>3340</v>
      </c>
      <c r="D156" s="0" t="s">
        <v>3344</v>
      </c>
      <c r="E156" s="0" t="s">
        <v>3345</v>
      </c>
      <c r="F156" s="0" t="s">
        <v>2948</v>
      </c>
      <c r="G156" s="0" t="s">
        <v>3346</v>
      </c>
    </row>
    <row customHeight="1" ht="11.25">
      <c r="A157" s="0" t="s">
        <v>16</v>
      </c>
      <c r="B157" s="0" t="s">
        <v>3339</v>
      </c>
      <c r="C157" s="0" t="s">
        <v>3340</v>
      </c>
      <c r="D157" s="0" t="s">
        <v>3347</v>
      </c>
      <c r="E157" s="0" t="s">
        <v>3348</v>
      </c>
      <c r="F157" s="0" t="s">
        <v>2948</v>
      </c>
      <c r="G157" s="0" t="s">
        <v>3349</v>
      </c>
    </row>
    <row customHeight="1" ht="11.25">
      <c r="A158" s="0" t="s">
        <v>16</v>
      </c>
      <c r="B158" s="0" t="s">
        <v>3339</v>
      </c>
      <c r="C158" s="0" t="s">
        <v>3340</v>
      </c>
      <c r="D158" s="0" t="s">
        <v>3350</v>
      </c>
      <c r="E158" s="0" t="s">
        <v>3351</v>
      </c>
      <c r="F158" s="0" t="s">
        <v>2948</v>
      </c>
      <c r="G158" s="0" t="s">
        <v>3352</v>
      </c>
    </row>
    <row customHeight="1" ht="11.25">
      <c r="A159" s="0" t="s">
        <v>16</v>
      </c>
      <c r="B159" s="0" t="s">
        <v>3339</v>
      </c>
      <c r="C159" s="0" t="s">
        <v>3340</v>
      </c>
      <c r="D159" s="0" t="s">
        <v>3353</v>
      </c>
      <c r="E159" s="0" t="s">
        <v>3354</v>
      </c>
      <c r="F159" s="0" t="s">
        <v>2948</v>
      </c>
      <c r="G159" s="0" t="s">
        <v>3355</v>
      </c>
    </row>
    <row customHeight="1" ht="11.25">
      <c r="A160" s="0" t="s">
        <v>16</v>
      </c>
      <c r="B160" s="0" t="s">
        <v>3339</v>
      </c>
      <c r="C160" s="0" t="s">
        <v>3340</v>
      </c>
      <c r="D160" s="0" t="s">
        <v>3356</v>
      </c>
      <c r="E160" s="0" t="s">
        <v>3357</v>
      </c>
      <c r="F160" s="0" t="s">
        <v>2948</v>
      </c>
      <c r="G160" s="0" t="s">
        <v>3358</v>
      </c>
    </row>
    <row customHeight="1" ht="11.25">
      <c r="A161" s="0" t="s">
        <v>16</v>
      </c>
      <c r="B161" s="0" t="s">
        <v>3339</v>
      </c>
      <c r="C161" s="0" t="s">
        <v>3340</v>
      </c>
      <c r="D161" s="0" t="s">
        <v>3339</v>
      </c>
      <c r="E161" s="0" t="s">
        <v>3340</v>
      </c>
      <c r="F161" s="0" t="s">
        <v>2949</v>
      </c>
      <c r="G161" s="0" t="s">
        <v>3359</v>
      </c>
    </row>
    <row customHeight="1" ht="11.25">
      <c r="A162" s="0" t="s">
        <v>16</v>
      </c>
      <c r="B162" s="0" t="s">
        <v>3339</v>
      </c>
      <c r="C162" s="0" t="s">
        <v>3340</v>
      </c>
      <c r="D162" s="0" t="s">
        <v>3360</v>
      </c>
      <c r="E162" s="0" t="s">
        <v>3361</v>
      </c>
      <c r="F162" s="0" t="s">
        <v>2948</v>
      </c>
      <c r="G162" s="0" t="s">
        <v>3362</v>
      </c>
    </row>
    <row customHeight="1" ht="11.25">
      <c r="A163" s="0" t="s">
        <v>16</v>
      </c>
      <c r="B163" s="0" t="s">
        <v>3339</v>
      </c>
      <c r="C163" s="0" t="s">
        <v>3340</v>
      </c>
      <c r="D163" s="0" t="s">
        <v>3363</v>
      </c>
      <c r="E163" s="0" t="s">
        <v>3364</v>
      </c>
      <c r="F163" s="0" t="s">
        <v>2948</v>
      </c>
      <c r="G163" s="0" t="s">
        <v>3365</v>
      </c>
    </row>
    <row customHeight="1" ht="11.25">
      <c r="A164" s="0" t="s">
        <v>16</v>
      </c>
      <c r="B164" s="0" t="s">
        <v>3366</v>
      </c>
      <c r="C164" s="0" t="s">
        <v>3367</v>
      </c>
      <c r="D164" s="0" t="s">
        <v>3368</v>
      </c>
      <c r="E164" s="0" t="s">
        <v>3369</v>
      </c>
      <c r="F164" s="0" t="s">
        <v>2948</v>
      </c>
      <c r="G164" s="0" t="s">
        <v>3370</v>
      </c>
    </row>
    <row customHeight="1" ht="11.25">
      <c r="A165" s="0" t="s">
        <v>16</v>
      </c>
      <c r="B165" s="0" t="s">
        <v>3366</v>
      </c>
      <c r="C165" s="0" t="s">
        <v>3367</v>
      </c>
      <c r="D165" s="0" t="s">
        <v>3371</v>
      </c>
      <c r="E165" s="0" t="s">
        <v>3372</v>
      </c>
      <c r="F165" s="0" t="s">
        <v>2948</v>
      </c>
      <c r="G165" s="0" t="s">
        <v>3373</v>
      </c>
    </row>
    <row customHeight="1" ht="11.25">
      <c r="A166" s="0" t="s">
        <v>16</v>
      </c>
      <c r="B166" s="0" t="s">
        <v>3366</v>
      </c>
      <c r="C166" s="0" t="s">
        <v>3367</v>
      </c>
      <c r="D166" s="0" t="s">
        <v>3366</v>
      </c>
      <c r="E166" s="0" t="s">
        <v>3367</v>
      </c>
      <c r="F166" s="0" t="s">
        <v>2949</v>
      </c>
      <c r="G166" s="0" t="s">
        <v>3374</v>
      </c>
    </row>
    <row customHeight="1" ht="11.25">
      <c r="A167" s="0" t="s">
        <v>16</v>
      </c>
      <c r="B167" s="0" t="s">
        <v>3366</v>
      </c>
      <c r="C167" s="0" t="s">
        <v>3367</v>
      </c>
      <c r="D167" s="0" t="s">
        <v>3375</v>
      </c>
      <c r="E167" s="0" t="s">
        <v>3376</v>
      </c>
      <c r="F167" s="0" t="s">
        <v>2948</v>
      </c>
      <c r="G167" s="0" t="s">
        <v>3377</v>
      </c>
    </row>
    <row customHeight="1" ht="11.25">
      <c r="A168" s="0" t="s">
        <v>16</v>
      </c>
      <c r="B168" s="0" t="s">
        <v>3366</v>
      </c>
      <c r="C168" s="0" t="s">
        <v>3367</v>
      </c>
      <c r="D168" s="0" t="s">
        <v>3378</v>
      </c>
      <c r="E168" s="0" t="s">
        <v>3379</v>
      </c>
      <c r="F168" s="0" t="s">
        <v>2948</v>
      </c>
      <c r="G168" s="0" t="s">
        <v>3380</v>
      </c>
    </row>
    <row customHeight="1" ht="11.25">
      <c r="A169" s="0" t="s">
        <v>16</v>
      </c>
      <c r="B169" s="0" t="s">
        <v>3366</v>
      </c>
      <c r="C169" s="0" t="s">
        <v>3367</v>
      </c>
      <c r="D169" s="0" t="s">
        <v>3381</v>
      </c>
      <c r="E169" s="0" t="s">
        <v>3382</v>
      </c>
      <c r="F169" s="0" t="s">
        <v>2948</v>
      </c>
      <c r="G169" s="0" t="s">
        <v>3383</v>
      </c>
    </row>
    <row customHeight="1" ht="11.25">
      <c r="A170" s="0" t="s">
        <v>16</v>
      </c>
      <c r="B170" s="0" t="s">
        <v>3366</v>
      </c>
      <c r="C170" s="0" t="s">
        <v>3367</v>
      </c>
      <c r="D170" s="0" t="s">
        <v>3384</v>
      </c>
      <c r="E170" s="0" t="s">
        <v>3385</v>
      </c>
      <c r="F170" s="0" t="s">
        <v>2948</v>
      </c>
      <c r="G170" s="0" t="s">
        <v>3386</v>
      </c>
    </row>
    <row customHeight="1" ht="11.25">
      <c r="A171" s="0" t="s">
        <v>16</v>
      </c>
      <c r="B171" s="0" t="s">
        <v>3366</v>
      </c>
      <c r="C171" s="0" t="s">
        <v>3367</v>
      </c>
      <c r="D171" s="0" t="s">
        <v>3387</v>
      </c>
      <c r="E171" s="0" t="s">
        <v>3388</v>
      </c>
      <c r="F171" s="0" t="s">
        <v>2948</v>
      </c>
      <c r="G171" s="0" t="s">
        <v>3389</v>
      </c>
    </row>
    <row customHeight="1" ht="11.25">
      <c r="A172" s="0" t="s">
        <v>16</v>
      </c>
      <c r="B172" s="0" t="s">
        <v>3390</v>
      </c>
      <c r="C172" s="0" t="s">
        <v>3391</v>
      </c>
      <c r="D172" s="0" t="s">
        <v>3392</v>
      </c>
      <c r="E172" s="0" t="s">
        <v>3393</v>
      </c>
      <c r="F172" s="0" t="s">
        <v>2948</v>
      </c>
      <c r="G172" s="0" t="s">
        <v>3394</v>
      </c>
    </row>
    <row customHeight="1" ht="11.25">
      <c r="A173" s="0" t="s">
        <v>16</v>
      </c>
      <c r="B173" s="0" t="s">
        <v>3390</v>
      </c>
      <c r="C173" s="0" t="s">
        <v>3391</v>
      </c>
      <c r="D173" s="0" t="s">
        <v>3395</v>
      </c>
      <c r="E173" s="0" t="s">
        <v>3396</v>
      </c>
      <c r="F173" s="0" t="s">
        <v>2948</v>
      </c>
      <c r="G173" s="0" t="s">
        <v>3397</v>
      </c>
    </row>
    <row customHeight="1" ht="11.25">
      <c r="A174" s="0" t="s">
        <v>16</v>
      </c>
      <c r="B174" s="0" t="s">
        <v>3390</v>
      </c>
      <c r="C174" s="0" t="s">
        <v>3391</v>
      </c>
      <c r="D174" s="0" t="s">
        <v>3398</v>
      </c>
      <c r="E174" s="0" t="s">
        <v>3399</v>
      </c>
      <c r="F174" s="0" t="s">
        <v>2948</v>
      </c>
      <c r="G174" s="0" t="s">
        <v>3400</v>
      </c>
    </row>
    <row customHeight="1" ht="11.25">
      <c r="A175" s="0" t="s">
        <v>16</v>
      </c>
      <c r="B175" s="0" t="s">
        <v>3390</v>
      </c>
      <c r="C175" s="0" t="s">
        <v>3391</v>
      </c>
      <c r="D175" s="0" t="s">
        <v>3401</v>
      </c>
      <c r="E175" s="0" t="s">
        <v>3402</v>
      </c>
      <c r="F175" s="0" t="s">
        <v>2948</v>
      </c>
      <c r="G175" s="0" t="s">
        <v>3403</v>
      </c>
    </row>
    <row customHeight="1" ht="11.25">
      <c r="A176" s="0" t="s">
        <v>16</v>
      </c>
      <c r="B176" s="0" t="s">
        <v>3390</v>
      </c>
      <c r="C176" s="0" t="s">
        <v>3391</v>
      </c>
      <c r="D176" s="0" t="s">
        <v>3404</v>
      </c>
      <c r="E176" s="0" t="s">
        <v>3405</v>
      </c>
      <c r="F176" s="0" t="s">
        <v>2948</v>
      </c>
      <c r="G176" s="0" t="s">
        <v>3406</v>
      </c>
    </row>
    <row customHeight="1" ht="11.25">
      <c r="A177" s="0" t="s">
        <v>16</v>
      </c>
      <c r="B177" s="0" t="s">
        <v>3390</v>
      </c>
      <c r="C177" s="0" t="s">
        <v>3391</v>
      </c>
      <c r="D177" s="0" t="s">
        <v>3390</v>
      </c>
      <c r="E177" s="0" t="s">
        <v>3391</v>
      </c>
      <c r="F177" s="0" t="s">
        <v>2949</v>
      </c>
      <c r="G177" s="0" t="s">
        <v>3407</v>
      </c>
    </row>
    <row customHeight="1" ht="11.25">
      <c r="A178" s="0" t="s">
        <v>16</v>
      </c>
      <c r="B178" s="0" t="s">
        <v>3390</v>
      </c>
      <c r="C178" s="0" t="s">
        <v>3391</v>
      </c>
      <c r="D178" s="0" t="s">
        <v>3408</v>
      </c>
      <c r="E178" s="0" t="s">
        <v>3409</v>
      </c>
      <c r="F178" s="0" t="s">
        <v>2948</v>
      </c>
      <c r="G178" s="0" t="s">
        <v>3410</v>
      </c>
    </row>
    <row customHeight="1" ht="11.25">
      <c r="A179" s="0" t="s">
        <v>16</v>
      </c>
      <c r="B179" s="0" t="s">
        <v>3390</v>
      </c>
      <c r="C179" s="0" t="s">
        <v>3391</v>
      </c>
      <c r="D179" s="0" t="s">
        <v>3411</v>
      </c>
      <c r="E179" s="0" t="s">
        <v>3412</v>
      </c>
      <c r="F179" s="0" t="s">
        <v>2948</v>
      </c>
      <c r="G179" s="0" t="s">
        <v>3413</v>
      </c>
    </row>
    <row customHeight="1" ht="11.25">
      <c r="A180" s="0" t="s">
        <v>16</v>
      </c>
      <c r="B180" s="0" t="s">
        <v>3390</v>
      </c>
      <c r="C180" s="0" t="s">
        <v>3391</v>
      </c>
      <c r="D180" s="0" t="s">
        <v>3414</v>
      </c>
      <c r="E180" s="0" t="s">
        <v>3415</v>
      </c>
      <c r="F180" s="0" t="s">
        <v>2948</v>
      </c>
      <c r="G180" s="0" t="s">
        <v>3416</v>
      </c>
    </row>
    <row customHeight="1" ht="11.25">
      <c r="A181" s="0" t="s">
        <v>16</v>
      </c>
      <c r="B181" s="0" t="s">
        <v>3390</v>
      </c>
      <c r="C181" s="0" t="s">
        <v>3391</v>
      </c>
      <c r="D181" s="0" t="s">
        <v>3417</v>
      </c>
      <c r="E181" s="0" t="s">
        <v>3418</v>
      </c>
      <c r="F181" s="0" t="s">
        <v>2948</v>
      </c>
      <c r="G181" s="0" t="s">
        <v>3419</v>
      </c>
    </row>
    <row customHeight="1" ht="11.25">
      <c r="A182" s="0" t="s">
        <v>16</v>
      </c>
      <c r="B182" s="0" t="s">
        <v>3390</v>
      </c>
      <c r="C182" s="0" t="s">
        <v>3391</v>
      </c>
      <c r="D182" s="0" t="s">
        <v>3420</v>
      </c>
      <c r="E182" s="0" t="s">
        <v>3421</v>
      </c>
      <c r="F182" s="0" t="s">
        <v>3018</v>
      </c>
      <c r="G182" s="0" t="s">
        <v>3422</v>
      </c>
    </row>
    <row customHeight="1" ht="11.25">
      <c r="A183" s="0" t="s">
        <v>16</v>
      </c>
      <c r="B183" s="0" t="s">
        <v>3423</v>
      </c>
      <c r="C183" s="0" t="s">
        <v>3424</v>
      </c>
      <c r="D183" s="0" t="s">
        <v>3425</v>
      </c>
      <c r="E183" s="0" t="s">
        <v>3426</v>
      </c>
      <c r="F183" s="0" t="s">
        <v>2948</v>
      </c>
      <c r="G183" s="0" t="s">
        <v>3427</v>
      </c>
    </row>
    <row customHeight="1" ht="11.25">
      <c r="A184" s="0" t="s">
        <v>16</v>
      </c>
      <c r="B184" s="0" t="s">
        <v>3423</v>
      </c>
      <c r="C184" s="0" t="s">
        <v>3424</v>
      </c>
      <c r="D184" s="0" t="s">
        <v>3428</v>
      </c>
      <c r="E184" s="0" t="s">
        <v>3429</v>
      </c>
      <c r="F184" s="0" t="s">
        <v>2948</v>
      </c>
      <c r="G184" s="0" t="s">
        <v>3430</v>
      </c>
    </row>
    <row customHeight="1" ht="11.25">
      <c r="A185" s="0" t="s">
        <v>16</v>
      </c>
      <c r="B185" s="0" t="s">
        <v>3423</v>
      </c>
      <c r="C185" s="0" t="s">
        <v>3424</v>
      </c>
      <c r="D185" s="0" t="s">
        <v>3431</v>
      </c>
      <c r="E185" s="0" t="s">
        <v>3432</v>
      </c>
      <c r="F185" s="0" t="s">
        <v>2948</v>
      </c>
      <c r="G185" s="0" t="s">
        <v>3433</v>
      </c>
    </row>
    <row customHeight="1" ht="11.25">
      <c r="A186" s="0" t="s">
        <v>16</v>
      </c>
      <c r="B186" s="0" t="s">
        <v>3423</v>
      </c>
      <c r="C186" s="0" t="s">
        <v>3424</v>
      </c>
      <c r="D186" s="0" t="s">
        <v>3434</v>
      </c>
      <c r="E186" s="0" t="s">
        <v>3435</v>
      </c>
      <c r="F186" s="0" t="s">
        <v>2948</v>
      </c>
      <c r="G186" s="0" t="s">
        <v>3436</v>
      </c>
    </row>
    <row customHeight="1" ht="11.25">
      <c r="A187" s="0" t="s">
        <v>16</v>
      </c>
      <c r="B187" s="0" t="s">
        <v>3423</v>
      </c>
      <c r="C187" s="0" t="s">
        <v>3424</v>
      </c>
      <c r="D187" s="0" t="s">
        <v>3437</v>
      </c>
      <c r="E187" s="0" t="s">
        <v>3438</v>
      </c>
      <c r="F187" s="0" t="s">
        <v>2948</v>
      </c>
      <c r="G187" s="0" t="s">
        <v>3439</v>
      </c>
    </row>
    <row customHeight="1" ht="11.25">
      <c r="A188" s="0" t="s">
        <v>16</v>
      </c>
      <c r="B188" s="0" t="s">
        <v>3423</v>
      </c>
      <c r="C188" s="0" t="s">
        <v>3424</v>
      </c>
      <c r="D188" s="0" t="s">
        <v>3440</v>
      </c>
      <c r="E188" s="0" t="s">
        <v>3441</v>
      </c>
      <c r="F188" s="0" t="s">
        <v>2948</v>
      </c>
      <c r="G188" s="0" t="s">
        <v>3442</v>
      </c>
    </row>
    <row customHeight="1" ht="11.25">
      <c r="A189" s="0" t="s">
        <v>16</v>
      </c>
      <c r="B189" s="0" t="s">
        <v>3423</v>
      </c>
      <c r="C189" s="0" t="s">
        <v>3424</v>
      </c>
      <c r="D189" s="0" t="s">
        <v>3443</v>
      </c>
      <c r="E189" s="0" t="s">
        <v>3444</v>
      </c>
      <c r="F189" s="0" t="s">
        <v>2948</v>
      </c>
      <c r="G189" s="0" t="s">
        <v>3445</v>
      </c>
    </row>
    <row customHeight="1" ht="11.25">
      <c r="A190" s="0" t="s">
        <v>16</v>
      </c>
      <c r="B190" s="0" t="s">
        <v>3423</v>
      </c>
      <c r="C190" s="0" t="s">
        <v>3424</v>
      </c>
      <c r="D190" s="0" t="s">
        <v>3446</v>
      </c>
      <c r="E190" s="0" t="s">
        <v>3447</v>
      </c>
      <c r="F190" s="0" t="s">
        <v>2948</v>
      </c>
      <c r="G190" s="0" t="s">
        <v>3448</v>
      </c>
    </row>
    <row customHeight="1" ht="11.25">
      <c r="A191" s="0" t="s">
        <v>16</v>
      </c>
      <c r="B191" s="0" t="s">
        <v>3423</v>
      </c>
      <c r="C191" s="0" t="s">
        <v>3424</v>
      </c>
      <c r="D191" s="0" t="s">
        <v>3423</v>
      </c>
      <c r="E191" s="0" t="s">
        <v>3424</v>
      </c>
      <c r="F191" s="0" t="s">
        <v>2949</v>
      </c>
      <c r="G191" s="0" t="s">
        <v>3449</v>
      </c>
    </row>
    <row customHeight="1" ht="11.25">
      <c r="A192" s="0" t="s">
        <v>16</v>
      </c>
      <c r="B192" s="0" t="s">
        <v>3423</v>
      </c>
      <c r="C192" s="0" t="s">
        <v>3424</v>
      </c>
      <c r="D192" s="0" t="s">
        <v>3450</v>
      </c>
      <c r="E192" s="0" t="s">
        <v>3451</v>
      </c>
      <c r="F192" s="0" t="s">
        <v>2948</v>
      </c>
      <c r="G192" s="0" t="s">
        <v>3452</v>
      </c>
    </row>
    <row customHeight="1" ht="11.25">
      <c r="A193" s="0" t="s">
        <v>16</v>
      </c>
      <c r="B193" s="0" t="s">
        <v>3423</v>
      </c>
      <c r="C193" s="0" t="s">
        <v>3424</v>
      </c>
      <c r="D193" s="0" t="s">
        <v>3453</v>
      </c>
      <c r="E193" s="0" t="s">
        <v>3454</v>
      </c>
      <c r="F193" s="0" t="s">
        <v>2948</v>
      </c>
      <c r="G193" s="0" t="s">
        <v>3455</v>
      </c>
    </row>
    <row customHeight="1" ht="11.25">
      <c r="A194" s="0" t="s">
        <v>16</v>
      </c>
      <c r="B194" s="0" t="s">
        <v>3423</v>
      </c>
      <c r="C194" s="0" t="s">
        <v>3424</v>
      </c>
      <c r="D194" s="0" t="s">
        <v>3456</v>
      </c>
      <c r="E194" s="0" t="s">
        <v>3457</v>
      </c>
      <c r="F194" s="0" t="s">
        <v>2948</v>
      </c>
      <c r="G194" s="0" t="s">
        <v>3458</v>
      </c>
    </row>
    <row customHeight="1" ht="11.25">
      <c r="A195" s="0" t="s">
        <v>16</v>
      </c>
      <c r="B195" s="0" t="s">
        <v>3423</v>
      </c>
      <c r="C195" s="0" t="s">
        <v>3424</v>
      </c>
      <c r="D195" s="0" t="s">
        <v>3459</v>
      </c>
      <c r="E195" s="0" t="s">
        <v>3460</v>
      </c>
      <c r="F195" s="0" t="s">
        <v>2948</v>
      </c>
      <c r="G195" s="0" t="s">
        <v>3461</v>
      </c>
    </row>
    <row customHeight="1" ht="11.25">
      <c r="A196" s="0" t="s">
        <v>16</v>
      </c>
      <c r="B196" s="0" t="s">
        <v>3423</v>
      </c>
      <c r="C196" s="0" t="s">
        <v>3424</v>
      </c>
      <c r="D196" s="0" t="s">
        <v>3462</v>
      </c>
      <c r="E196" s="0" t="s">
        <v>3463</v>
      </c>
      <c r="F196" s="0" t="s">
        <v>3073</v>
      </c>
      <c r="G196" s="0" t="s">
        <v>3464</v>
      </c>
    </row>
    <row customHeight="1" ht="11.25">
      <c r="A197" s="0" t="s">
        <v>16</v>
      </c>
      <c r="B197" s="0" t="s">
        <v>3465</v>
      </c>
      <c r="C197" s="0" t="s">
        <v>3466</v>
      </c>
      <c r="D197" s="0" t="s">
        <v>3467</v>
      </c>
      <c r="E197" s="0" t="s">
        <v>3468</v>
      </c>
      <c r="F197" s="0" t="s">
        <v>2948</v>
      </c>
      <c r="G197" s="0" t="s">
        <v>3469</v>
      </c>
    </row>
    <row customHeight="1" ht="11.25">
      <c r="A198" s="0" t="s">
        <v>16</v>
      </c>
      <c r="B198" s="0" t="s">
        <v>3465</v>
      </c>
      <c r="C198" s="0" t="s">
        <v>3466</v>
      </c>
      <c r="D198" s="0" t="s">
        <v>3470</v>
      </c>
      <c r="E198" s="0" t="s">
        <v>3471</v>
      </c>
      <c r="F198" s="0" t="s">
        <v>2948</v>
      </c>
      <c r="G198" s="0" t="s">
        <v>3472</v>
      </c>
    </row>
    <row customHeight="1" ht="11.25">
      <c r="A199" s="0" t="s">
        <v>16</v>
      </c>
      <c r="B199" s="0" t="s">
        <v>3465</v>
      </c>
      <c r="C199" s="0" t="s">
        <v>3466</v>
      </c>
      <c r="D199" s="0" t="s">
        <v>3473</v>
      </c>
      <c r="E199" s="0" t="s">
        <v>3474</v>
      </c>
      <c r="F199" s="0" t="s">
        <v>2948</v>
      </c>
      <c r="G199" s="0" t="s">
        <v>3475</v>
      </c>
    </row>
    <row customHeight="1" ht="11.25">
      <c r="A200" s="0" t="s">
        <v>16</v>
      </c>
      <c r="B200" s="0" t="s">
        <v>3465</v>
      </c>
      <c r="C200" s="0" t="s">
        <v>3466</v>
      </c>
      <c r="D200" s="0" t="s">
        <v>3476</v>
      </c>
      <c r="E200" s="0" t="s">
        <v>3477</v>
      </c>
      <c r="F200" s="0" t="s">
        <v>2948</v>
      </c>
      <c r="G200" s="0" t="s">
        <v>3478</v>
      </c>
    </row>
    <row customHeight="1" ht="11.25">
      <c r="A201" s="0" t="s">
        <v>16</v>
      </c>
      <c r="B201" s="0" t="s">
        <v>3465</v>
      </c>
      <c r="C201" s="0" t="s">
        <v>3466</v>
      </c>
      <c r="D201" s="0" t="s">
        <v>3479</v>
      </c>
      <c r="E201" s="0" t="s">
        <v>3480</v>
      </c>
      <c r="F201" s="0" t="s">
        <v>2948</v>
      </c>
      <c r="G201" s="0" t="s">
        <v>3481</v>
      </c>
    </row>
    <row customHeight="1" ht="11.25">
      <c r="A202" s="0" t="s">
        <v>16</v>
      </c>
      <c r="B202" s="0" t="s">
        <v>3465</v>
      </c>
      <c r="C202" s="0" t="s">
        <v>3466</v>
      </c>
      <c r="D202" s="0" t="s">
        <v>3035</v>
      </c>
      <c r="E202" s="0" t="s">
        <v>3482</v>
      </c>
      <c r="F202" s="0" t="s">
        <v>2948</v>
      </c>
      <c r="G202" s="0" t="s">
        <v>3483</v>
      </c>
    </row>
    <row customHeight="1" ht="11.25">
      <c r="A203" s="0" t="s">
        <v>16</v>
      </c>
      <c r="B203" s="0" t="s">
        <v>3465</v>
      </c>
      <c r="C203" s="0" t="s">
        <v>3466</v>
      </c>
      <c r="D203" s="0" t="s">
        <v>3465</v>
      </c>
      <c r="E203" s="0" t="s">
        <v>3466</v>
      </c>
      <c r="F203" s="0" t="s">
        <v>2949</v>
      </c>
      <c r="G203" s="0" t="s">
        <v>3484</v>
      </c>
    </row>
    <row customHeight="1" ht="11.25">
      <c r="A204" s="0" t="s">
        <v>16</v>
      </c>
      <c r="B204" s="0" t="s">
        <v>3465</v>
      </c>
      <c r="C204" s="0" t="s">
        <v>3466</v>
      </c>
      <c r="D204" s="0" t="s">
        <v>3485</v>
      </c>
      <c r="E204" s="0" t="s">
        <v>3486</v>
      </c>
      <c r="F204" s="0" t="s">
        <v>2948</v>
      </c>
      <c r="G204" s="0" t="s">
        <v>3487</v>
      </c>
    </row>
    <row customHeight="1" ht="11.25">
      <c r="A205" s="0" t="s">
        <v>16</v>
      </c>
      <c r="B205" s="0" t="s">
        <v>3465</v>
      </c>
      <c r="C205" s="0" t="s">
        <v>3466</v>
      </c>
      <c r="D205" s="0" t="s">
        <v>3488</v>
      </c>
      <c r="E205" s="0" t="s">
        <v>3489</v>
      </c>
      <c r="F205" s="0" t="s">
        <v>2948</v>
      </c>
      <c r="G205" s="0" t="s">
        <v>3490</v>
      </c>
    </row>
    <row customHeight="1" ht="11.25">
      <c r="A206" s="0" t="s">
        <v>16</v>
      </c>
      <c r="B206" s="0" t="s">
        <v>3465</v>
      </c>
      <c r="C206" s="0" t="s">
        <v>3466</v>
      </c>
      <c r="D206" s="0" t="s">
        <v>3491</v>
      </c>
      <c r="E206" s="0" t="s">
        <v>3492</v>
      </c>
      <c r="F206" s="0" t="s">
        <v>2948</v>
      </c>
      <c r="G206" s="0" t="s">
        <v>3493</v>
      </c>
    </row>
    <row customHeight="1" ht="11.25">
      <c r="A207" s="0" t="s">
        <v>16</v>
      </c>
      <c r="B207" s="0" t="s">
        <v>3465</v>
      </c>
      <c r="C207" s="0" t="s">
        <v>3466</v>
      </c>
      <c r="D207" s="0" t="s">
        <v>3494</v>
      </c>
      <c r="E207" s="0" t="s">
        <v>3495</v>
      </c>
      <c r="F207" s="0" t="s">
        <v>2948</v>
      </c>
      <c r="G207" s="0" t="s">
        <v>3496</v>
      </c>
    </row>
    <row customHeight="1" ht="11.25">
      <c r="A208" s="0" t="s">
        <v>16</v>
      </c>
      <c r="B208" s="0" t="s">
        <v>3465</v>
      </c>
      <c r="C208" s="0" t="s">
        <v>3466</v>
      </c>
      <c r="D208" s="0" t="s">
        <v>3497</v>
      </c>
      <c r="E208" s="0" t="s">
        <v>3498</v>
      </c>
      <c r="F208" s="0" t="s">
        <v>3018</v>
      </c>
      <c r="G208" s="0" t="s">
        <v>3499</v>
      </c>
    </row>
    <row customHeight="1" ht="11.25">
      <c r="A209" s="0" t="s">
        <v>16</v>
      </c>
      <c r="B209" s="0" t="s">
        <v>3500</v>
      </c>
      <c r="C209" s="0" t="s">
        <v>3501</v>
      </c>
      <c r="D209" s="0" t="s">
        <v>3502</v>
      </c>
      <c r="E209" s="0" t="s">
        <v>3503</v>
      </c>
      <c r="F209" s="0" t="s">
        <v>2948</v>
      </c>
      <c r="G209" s="0" t="s">
        <v>3504</v>
      </c>
    </row>
    <row customHeight="1" ht="11.25">
      <c r="A210" s="0" t="s">
        <v>16</v>
      </c>
      <c r="B210" s="0" t="s">
        <v>3500</v>
      </c>
      <c r="C210" s="0" t="s">
        <v>3501</v>
      </c>
      <c r="D210" s="0" t="s">
        <v>3505</v>
      </c>
      <c r="E210" s="0" t="s">
        <v>3506</v>
      </c>
      <c r="F210" s="0" t="s">
        <v>2948</v>
      </c>
      <c r="G210" s="0" t="s">
        <v>3507</v>
      </c>
    </row>
    <row customHeight="1" ht="11.25">
      <c r="A211" s="0" t="s">
        <v>16</v>
      </c>
      <c r="B211" s="0" t="s">
        <v>3500</v>
      </c>
      <c r="C211" s="0" t="s">
        <v>3501</v>
      </c>
      <c r="D211" s="0" t="s">
        <v>3508</v>
      </c>
      <c r="E211" s="0" t="s">
        <v>3509</v>
      </c>
      <c r="F211" s="0" t="s">
        <v>2948</v>
      </c>
      <c r="G211" s="0" t="s">
        <v>3510</v>
      </c>
    </row>
    <row customHeight="1" ht="11.25">
      <c r="A212" s="0" t="s">
        <v>16</v>
      </c>
      <c r="B212" s="0" t="s">
        <v>3500</v>
      </c>
      <c r="C212" s="0" t="s">
        <v>3501</v>
      </c>
      <c r="D212" s="0" t="s">
        <v>3511</v>
      </c>
      <c r="E212" s="0" t="s">
        <v>3512</v>
      </c>
      <c r="F212" s="0" t="s">
        <v>2948</v>
      </c>
      <c r="G212" s="0" t="s">
        <v>3513</v>
      </c>
    </row>
    <row customHeight="1" ht="11.25">
      <c r="A213" s="0" t="s">
        <v>16</v>
      </c>
      <c r="B213" s="0" t="s">
        <v>3500</v>
      </c>
      <c r="C213" s="0" t="s">
        <v>3501</v>
      </c>
      <c r="D213" s="0" t="s">
        <v>3514</v>
      </c>
      <c r="E213" s="0" t="s">
        <v>3515</v>
      </c>
      <c r="F213" s="0" t="s">
        <v>2948</v>
      </c>
      <c r="G213" s="0" t="s">
        <v>3516</v>
      </c>
    </row>
    <row customHeight="1" ht="11.25">
      <c r="A214" s="0" t="s">
        <v>16</v>
      </c>
      <c r="B214" s="0" t="s">
        <v>3500</v>
      </c>
      <c r="C214" s="0" t="s">
        <v>3501</v>
      </c>
      <c r="D214" s="0" t="s">
        <v>3517</v>
      </c>
      <c r="E214" s="0" t="s">
        <v>3518</v>
      </c>
      <c r="F214" s="0" t="s">
        <v>2948</v>
      </c>
      <c r="G214" s="0" t="s">
        <v>3519</v>
      </c>
    </row>
    <row customHeight="1" ht="11.25">
      <c r="A215" s="0" t="s">
        <v>16</v>
      </c>
      <c r="B215" s="0" t="s">
        <v>3500</v>
      </c>
      <c r="C215" s="0" t="s">
        <v>3501</v>
      </c>
      <c r="D215" s="0" t="s">
        <v>3520</v>
      </c>
      <c r="E215" s="0" t="s">
        <v>3521</v>
      </c>
      <c r="F215" s="0" t="s">
        <v>2948</v>
      </c>
      <c r="G215" s="0" t="s">
        <v>3522</v>
      </c>
    </row>
    <row customHeight="1" ht="11.25">
      <c r="A216" s="0" t="s">
        <v>16</v>
      </c>
      <c r="B216" s="0" t="s">
        <v>3500</v>
      </c>
      <c r="C216" s="0" t="s">
        <v>3501</v>
      </c>
      <c r="D216" s="0" t="s">
        <v>3500</v>
      </c>
      <c r="E216" s="0" t="s">
        <v>3501</v>
      </c>
      <c r="F216" s="0" t="s">
        <v>2949</v>
      </c>
      <c r="G216" s="0" t="s">
        <v>3523</v>
      </c>
    </row>
    <row customHeight="1" ht="11.25">
      <c r="A217" s="0" t="s">
        <v>16</v>
      </c>
      <c r="B217" s="0" t="s">
        <v>3500</v>
      </c>
      <c r="C217" s="0" t="s">
        <v>3501</v>
      </c>
      <c r="D217" s="0" t="s">
        <v>3524</v>
      </c>
      <c r="E217" s="0" t="s">
        <v>3525</v>
      </c>
      <c r="F217" s="0" t="s">
        <v>3018</v>
      </c>
      <c r="G217" s="0" t="s">
        <v>3526</v>
      </c>
    </row>
    <row customHeight="1" ht="11.25">
      <c r="A218" s="0" t="s">
        <v>16</v>
      </c>
      <c r="B218" s="0" t="s">
        <v>3527</v>
      </c>
      <c r="C218" s="0" t="s">
        <v>3528</v>
      </c>
      <c r="D218" s="0" t="s">
        <v>3529</v>
      </c>
      <c r="E218" s="0" t="s">
        <v>3530</v>
      </c>
      <c r="F218" s="0" t="s">
        <v>2948</v>
      </c>
      <c r="G218" s="0" t="s">
        <v>3531</v>
      </c>
    </row>
    <row customHeight="1" ht="11.25">
      <c r="A219" s="0" t="s">
        <v>16</v>
      </c>
      <c r="B219" s="0" t="s">
        <v>3527</v>
      </c>
      <c r="C219" s="0" t="s">
        <v>3528</v>
      </c>
      <c r="D219" s="0" t="s">
        <v>3165</v>
      </c>
      <c r="E219" s="0" t="s">
        <v>3532</v>
      </c>
      <c r="F219" s="0" t="s">
        <v>2948</v>
      </c>
      <c r="G219" s="0" t="s">
        <v>3533</v>
      </c>
    </row>
    <row customHeight="1" ht="11.25">
      <c r="A220" s="0" t="s">
        <v>16</v>
      </c>
      <c r="B220" s="0" t="s">
        <v>3527</v>
      </c>
      <c r="C220" s="0" t="s">
        <v>3528</v>
      </c>
      <c r="D220" s="0" t="s">
        <v>3534</v>
      </c>
      <c r="E220" s="0" t="s">
        <v>3535</v>
      </c>
      <c r="F220" s="0" t="s">
        <v>2948</v>
      </c>
      <c r="G220" s="0" t="s">
        <v>3536</v>
      </c>
    </row>
    <row customHeight="1" ht="11.25">
      <c r="A221" s="0" t="s">
        <v>16</v>
      </c>
      <c r="B221" s="0" t="s">
        <v>3527</v>
      </c>
      <c r="C221" s="0" t="s">
        <v>3528</v>
      </c>
      <c r="D221" s="0" t="s">
        <v>3527</v>
      </c>
      <c r="E221" s="0" t="s">
        <v>3528</v>
      </c>
      <c r="F221" s="0" t="s">
        <v>2949</v>
      </c>
      <c r="G221" s="0" t="s">
        <v>3537</v>
      </c>
    </row>
    <row customHeight="1" ht="11.25">
      <c r="A222" s="0" t="s">
        <v>16</v>
      </c>
      <c r="B222" s="0" t="s">
        <v>3527</v>
      </c>
      <c r="C222" s="0" t="s">
        <v>3528</v>
      </c>
      <c r="D222" s="0" t="s">
        <v>3538</v>
      </c>
      <c r="E222" s="0" t="s">
        <v>3539</v>
      </c>
      <c r="F222" s="0" t="s">
        <v>2948</v>
      </c>
      <c r="G222" s="0" t="s">
        <v>3540</v>
      </c>
    </row>
    <row customHeight="1" ht="11.25">
      <c r="A223" s="0" t="s">
        <v>16</v>
      </c>
      <c r="B223" s="0" t="s">
        <v>3527</v>
      </c>
      <c r="C223" s="0" t="s">
        <v>3528</v>
      </c>
      <c r="D223" s="0" t="s">
        <v>3541</v>
      </c>
      <c r="E223" s="0" t="s">
        <v>3542</v>
      </c>
      <c r="F223" s="0" t="s">
        <v>2948</v>
      </c>
      <c r="G223" s="0" t="s">
        <v>3543</v>
      </c>
    </row>
    <row customHeight="1" ht="11.25">
      <c r="A224" s="0" t="s">
        <v>16</v>
      </c>
      <c r="B224" s="0" t="s">
        <v>3527</v>
      </c>
      <c r="C224" s="0" t="s">
        <v>3528</v>
      </c>
      <c r="D224" s="0" t="s">
        <v>3544</v>
      </c>
      <c r="E224" s="0" t="s">
        <v>3545</v>
      </c>
      <c r="F224" s="0" t="s">
        <v>2948</v>
      </c>
      <c r="G224" s="0" t="s">
        <v>3546</v>
      </c>
    </row>
    <row customHeight="1" ht="11.25">
      <c r="A225" s="0" t="s">
        <v>16</v>
      </c>
      <c r="B225" s="0" t="s">
        <v>3527</v>
      </c>
      <c r="C225" s="0" t="s">
        <v>3528</v>
      </c>
      <c r="D225" s="0" t="s">
        <v>3547</v>
      </c>
      <c r="E225" s="0" t="s">
        <v>3548</v>
      </c>
      <c r="F225" s="0" t="s">
        <v>2948</v>
      </c>
      <c r="G225" s="0" t="s">
        <v>3549</v>
      </c>
    </row>
    <row customHeight="1" ht="11.25">
      <c r="A226" s="0" t="s">
        <v>16</v>
      </c>
      <c r="B226" s="0" t="s">
        <v>3527</v>
      </c>
      <c r="C226" s="0" t="s">
        <v>3528</v>
      </c>
      <c r="D226" s="0" t="s">
        <v>3550</v>
      </c>
      <c r="E226" s="0" t="s">
        <v>3551</v>
      </c>
      <c r="F226" s="0" t="s">
        <v>2948</v>
      </c>
      <c r="G226" s="0" t="s">
        <v>3552</v>
      </c>
    </row>
    <row customHeight="1" ht="11.25">
      <c r="A227" s="0" t="s">
        <v>16</v>
      </c>
      <c r="B227" s="0" t="s">
        <v>3527</v>
      </c>
      <c r="C227" s="0" t="s">
        <v>3528</v>
      </c>
      <c r="D227" s="0" t="s">
        <v>3553</v>
      </c>
      <c r="E227" s="0" t="s">
        <v>3554</v>
      </c>
      <c r="F227" s="0" t="s">
        <v>3018</v>
      </c>
      <c r="G227" s="0" t="s">
        <v>3555</v>
      </c>
    </row>
    <row customHeight="1" ht="11.25">
      <c r="A228" s="0" t="s">
        <v>16</v>
      </c>
      <c r="B228" s="0" t="s">
        <v>3527</v>
      </c>
      <c r="C228" s="0" t="s">
        <v>3528</v>
      </c>
      <c r="D228" s="0" t="s">
        <v>3556</v>
      </c>
      <c r="E228" s="0" t="s">
        <v>3557</v>
      </c>
      <c r="F228" s="0" t="s">
        <v>3018</v>
      </c>
      <c r="G228" s="0" t="s">
        <v>3558</v>
      </c>
    </row>
    <row customHeight="1" ht="11.25">
      <c r="A229" s="0" t="s">
        <v>16</v>
      </c>
      <c r="B229" s="0" t="s">
        <v>3559</v>
      </c>
      <c r="C229" s="0" t="s">
        <v>3560</v>
      </c>
      <c r="D229" s="0" t="s">
        <v>3561</v>
      </c>
      <c r="E229" s="0" t="s">
        <v>3562</v>
      </c>
      <c r="F229" s="0" t="s">
        <v>2948</v>
      </c>
      <c r="G229" s="0" t="s">
        <v>3563</v>
      </c>
    </row>
    <row customHeight="1" ht="11.25">
      <c r="A230" s="0" t="s">
        <v>16</v>
      </c>
      <c r="B230" s="0" t="s">
        <v>3559</v>
      </c>
      <c r="C230" s="0" t="s">
        <v>3560</v>
      </c>
      <c r="D230" s="0" t="s">
        <v>3564</v>
      </c>
      <c r="E230" s="0" t="s">
        <v>3565</v>
      </c>
      <c r="F230" s="0" t="s">
        <v>2948</v>
      </c>
      <c r="G230" s="0" t="s">
        <v>3566</v>
      </c>
    </row>
    <row customHeight="1" ht="11.25">
      <c r="A231" s="0" t="s">
        <v>16</v>
      </c>
      <c r="B231" s="0" t="s">
        <v>3559</v>
      </c>
      <c r="C231" s="0" t="s">
        <v>3560</v>
      </c>
      <c r="D231" s="0" t="s">
        <v>3567</v>
      </c>
      <c r="E231" s="0" t="s">
        <v>3568</v>
      </c>
      <c r="F231" s="0" t="s">
        <v>2948</v>
      </c>
      <c r="G231" s="0" t="s">
        <v>3569</v>
      </c>
    </row>
    <row customHeight="1" ht="11.25">
      <c r="A232" s="0" t="s">
        <v>16</v>
      </c>
      <c r="B232" s="0" t="s">
        <v>3559</v>
      </c>
      <c r="C232" s="0" t="s">
        <v>3560</v>
      </c>
      <c r="D232" s="0" t="s">
        <v>3570</v>
      </c>
      <c r="E232" s="0" t="s">
        <v>3571</v>
      </c>
      <c r="F232" s="0" t="s">
        <v>2948</v>
      </c>
      <c r="G232" s="0" t="s">
        <v>3572</v>
      </c>
    </row>
    <row customHeight="1" ht="11.25">
      <c r="A233" s="0" t="s">
        <v>16</v>
      </c>
      <c r="B233" s="0" t="s">
        <v>3559</v>
      </c>
      <c r="C233" s="0" t="s">
        <v>3560</v>
      </c>
      <c r="D233" s="0" t="s">
        <v>3573</v>
      </c>
      <c r="E233" s="0" t="s">
        <v>3574</v>
      </c>
      <c r="F233" s="0" t="s">
        <v>2948</v>
      </c>
      <c r="G233" s="0" t="s">
        <v>3575</v>
      </c>
    </row>
    <row customHeight="1" ht="11.25">
      <c r="A234" s="0" t="s">
        <v>16</v>
      </c>
      <c r="B234" s="0" t="s">
        <v>3559</v>
      </c>
      <c r="C234" s="0" t="s">
        <v>3560</v>
      </c>
      <c r="D234" s="0" t="s">
        <v>3576</v>
      </c>
      <c r="E234" s="0" t="s">
        <v>3577</v>
      </c>
      <c r="F234" s="0" t="s">
        <v>2948</v>
      </c>
      <c r="G234" s="0" t="s">
        <v>3578</v>
      </c>
    </row>
    <row customHeight="1" ht="11.25">
      <c r="A235" s="0" t="s">
        <v>16</v>
      </c>
      <c r="B235" s="0" t="s">
        <v>3559</v>
      </c>
      <c r="C235" s="0" t="s">
        <v>3560</v>
      </c>
      <c r="D235" s="0" t="s">
        <v>3094</v>
      </c>
      <c r="E235" s="0" t="s">
        <v>3579</v>
      </c>
      <c r="F235" s="0" t="s">
        <v>2948</v>
      </c>
      <c r="G235" s="0" t="s">
        <v>3580</v>
      </c>
    </row>
    <row customHeight="1" ht="11.25">
      <c r="A236" s="0" t="s">
        <v>16</v>
      </c>
      <c r="B236" s="0" t="s">
        <v>3559</v>
      </c>
      <c r="C236" s="0" t="s">
        <v>3560</v>
      </c>
      <c r="D236" s="0" t="s">
        <v>3581</v>
      </c>
      <c r="E236" s="0" t="s">
        <v>3582</v>
      </c>
      <c r="F236" s="0" t="s">
        <v>2948</v>
      </c>
      <c r="G236" s="0" t="s">
        <v>3583</v>
      </c>
    </row>
    <row customHeight="1" ht="11.25">
      <c r="A237" s="0" t="s">
        <v>16</v>
      </c>
      <c r="B237" s="0" t="s">
        <v>3559</v>
      </c>
      <c r="C237" s="0" t="s">
        <v>3560</v>
      </c>
      <c r="D237" s="0" t="s">
        <v>3584</v>
      </c>
      <c r="E237" s="0" t="s">
        <v>3585</v>
      </c>
      <c r="F237" s="0" t="s">
        <v>2948</v>
      </c>
      <c r="G237" s="0" t="s">
        <v>3586</v>
      </c>
    </row>
    <row customHeight="1" ht="11.25">
      <c r="A238" s="0" t="s">
        <v>16</v>
      </c>
      <c r="B238" s="0" t="s">
        <v>3559</v>
      </c>
      <c r="C238" s="0" t="s">
        <v>3560</v>
      </c>
      <c r="D238" s="0" t="s">
        <v>3587</v>
      </c>
      <c r="E238" s="0" t="s">
        <v>3588</v>
      </c>
      <c r="F238" s="0" t="s">
        <v>2948</v>
      </c>
      <c r="G238" s="0" t="s">
        <v>3589</v>
      </c>
    </row>
    <row customHeight="1" ht="11.25">
      <c r="A239" s="0" t="s">
        <v>16</v>
      </c>
      <c r="B239" s="0" t="s">
        <v>3559</v>
      </c>
      <c r="C239" s="0" t="s">
        <v>3560</v>
      </c>
      <c r="D239" s="0" t="s">
        <v>3590</v>
      </c>
      <c r="E239" s="0" t="s">
        <v>3591</v>
      </c>
      <c r="F239" s="0" t="s">
        <v>2948</v>
      </c>
      <c r="G239" s="0" t="s">
        <v>3592</v>
      </c>
    </row>
    <row customHeight="1" ht="11.25">
      <c r="A240" s="0" t="s">
        <v>16</v>
      </c>
      <c r="B240" s="0" t="s">
        <v>3559</v>
      </c>
      <c r="C240" s="0" t="s">
        <v>3560</v>
      </c>
      <c r="D240" s="0" t="s">
        <v>3593</v>
      </c>
      <c r="E240" s="0" t="s">
        <v>3594</v>
      </c>
      <c r="F240" s="0" t="s">
        <v>2948</v>
      </c>
      <c r="G240" s="0" t="s">
        <v>3595</v>
      </c>
    </row>
    <row customHeight="1" ht="11.25">
      <c r="A241" s="0" t="s">
        <v>16</v>
      </c>
      <c r="B241" s="0" t="s">
        <v>3559</v>
      </c>
      <c r="C241" s="0" t="s">
        <v>3560</v>
      </c>
      <c r="D241" s="0" t="s">
        <v>3559</v>
      </c>
      <c r="E241" s="0" t="s">
        <v>3560</v>
      </c>
      <c r="F241" s="0" t="s">
        <v>2949</v>
      </c>
      <c r="G241" s="0" t="s">
        <v>3596</v>
      </c>
    </row>
    <row customHeight="1" ht="11.25">
      <c r="A242" s="0" t="s">
        <v>16</v>
      </c>
      <c r="B242" s="0" t="s">
        <v>3559</v>
      </c>
      <c r="C242" s="0" t="s">
        <v>3560</v>
      </c>
      <c r="D242" s="0" t="s">
        <v>3106</v>
      </c>
      <c r="E242" s="0" t="s">
        <v>3597</v>
      </c>
      <c r="F242" s="0" t="s">
        <v>2948</v>
      </c>
      <c r="G242" s="0" t="s">
        <v>3598</v>
      </c>
    </row>
    <row customHeight="1" ht="11.25">
      <c r="A243" s="0" t="s">
        <v>16</v>
      </c>
      <c r="B243" s="0" t="s">
        <v>3559</v>
      </c>
      <c r="C243" s="0" t="s">
        <v>3560</v>
      </c>
      <c r="D243" s="0" t="s">
        <v>3599</v>
      </c>
      <c r="E243" s="0" t="s">
        <v>3600</v>
      </c>
      <c r="F243" s="0" t="s">
        <v>2948</v>
      </c>
      <c r="G243" s="0" t="s">
        <v>3601</v>
      </c>
    </row>
    <row customHeight="1" ht="11.25">
      <c r="A244" s="0" t="s">
        <v>16</v>
      </c>
      <c r="B244" s="0" t="s">
        <v>3559</v>
      </c>
      <c r="C244" s="0" t="s">
        <v>3560</v>
      </c>
      <c r="D244" s="0" t="s">
        <v>3602</v>
      </c>
      <c r="E244" s="0" t="s">
        <v>3603</v>
      </c>
      <c r="F244" s="0" t="s">
        <v>3073</v>
      </c>
      <c r="G244" s="0" t="s">
        <v>3604</v>
      </c>
    </row>
    <row customHeight="1" ht="11.25">
      <c r="A245" s="0" t="s">
        <v>16</v>
      </c>
      <c r="B245" s="0" t="s">
        <v>3605</v>
      </c>
      <c r="C245" s="0" t="s">
        <v>3606</v>
      </c>
      <c r="D245" s="0" t="s">
        <v>3607</v>
      </c>
      <c r="E245" s="0" t="s">
        <v>3608</v>
      </c>
      <c r="F245" s="0" t="s">
        <v>2948</v>
      </c>
      <c r="G245" s="0" t="s">
        <v>3609</v>
      </c>
    </row>
    <row customHeight="1" ht="11.25">
      <c r="A246" s="0" t="s">
        <v>16</v>
      </c>
      <c r="B246" s="0" t="s">
        <v>3605</v>
      </c>
      <c r="C246" s="0" t="s">
        <v>3606</v>
      </c>
      <c r="D246" s="0" t="s">
        <v>3610</v>
      </c>
      <c r="E246" s="0" t="s">
        <v>3611</v>
      </c>
      <c r="F246" s="0" t="s">
        <v>2948</v>
      </c>
      <c r="G246" s="0" t="s">
        <v>3612</v>
      </c>
    </row>
    <row customHeight="1" ht="11.25">
      <c r="A247" s="0" t="s">
        <v>16</v>
      </c>
      <c r="B247" s="0" t="s">
        <v>3605</v>
      </c>
      <c r="C247" s="0" t="s">
        <v>3606</v>
      </c>
      <c r="D247" s="0" t="s">
        <v>3613</v>
      </c>
      <c r="E247" s="0" t="s">
        <v>3614</v>
      </c>
      <c r="F247" s="0" t="s">
        <v>2948</v>
      </c>
      <c r="G247" s="0" t="s">
        <v>3615</v>
      </c>
    </row>
    <row customHeight="1" ht="11.25">
      <c r="A248" s="0" t="s">
        <v>16</v>
      </c>
      <c r="B248" s="0" t="s">
        <v>3605</v>
      </c>
      <c r="C248" s="0" t="s">
        <v>3606</v>
      </c>
      <c r="D248" s="0" t="s">
        <v>3168</v>
      </c>
      <c r="E248" s="0" t="s">
        <v>3616</v>
      </c>
      <c r="F248" s="0" t="s">
        <v>2948</v>
      </c>
      <c r="G248" s="0" t="s">
        <v>3617</v>
      </c>
    </row>
    <row customHeight="1" ht="11.25">
      <c r="A249" s="0" t="s">
        <v>16</v>
      </c>
      <c r="B249" s="0" t="s">
        <v>3605</v>
      </c>
      <c r="C249" s="0" t="s">
        <v>3606</v>
      </c>
      <c r="D249" s="0" t="s">
        <v>3618</v>
      </c>
      <c r="E249" s="0" t="s">
        <v>3619</v>
      </c>
      <c r="F249" s="0" t="s">
        <v>2948</v>
      </c>
      <c r="G249" s="0" t="s">
        <v>3620</v>
      </c>
    </row>
    <row customHeight="1" ht="11.25">
      <c r="A250" s="0" t="s">
        <v>16</v>
      </c>
      <c r="B250" s="0" t="s">
        <v>3605</v>
      </c>
      <c r="C250" s="0" t="s">
        <v>3606</v>
      </c>
      <c r="D250" s="0" t="s">
        <v>3177</v>
      </c>
      <c r="E250" s="0" t="s">
        <v>3621</v>
      </c>
      <c r="F250" s="0" t="s">
        <v>2948</v>
      </c>
      <c r="G250" s="0" t="s">
        <v>3622</v>
      </c>
    </row>
    <row customHeight="1" ht="11.25">
      <c r="A251" s="0" t="s">
        <v>16</v>
      </c>
      <c r="B251" s="0" t="s">
        <v>3605</v>
      </c>
      <c r="C251" s="0" t="s">
        <v>3606</v>
      </c>
      <c r="D251" s="0" t="s">
        <v>3623</v>
      </c>
      <c r="E251" s="0" t="s">
        <v>3624</v>
      </c>
      <c r="F251" s="0" t="s">
        <v>2948</v>
      </c>
      <c r="G251" s="0" t="s">
        <v>3625</v>
      </c>
    </row>
    <row customHeight="1" ht="11.25">
      <c r="A252" s="0" t="s">
        <v>16</v>
      </c>
      <c r="B252" s="0" t="s">
        <v>3605</v>
      </c>
      <c r="C252" s="0" t="s">
        <v>3606</v>
      </c>
      <c r="D252" s="0" t="s">
        <v>3626</v>
      </c>
      <c r="E252" s="0" t="s">
        <v>3627</v>
      </c>
      <c r="F252" s="0" t="s">
        <v>2948</v>
      </c>
      <c r="G252" s="0" t="s">
        <v>3628</v>
      </c>
    </row>
    <row customHeight="1" ht="11.25">
      <c r="A253" s="0" t="s">
        <v>16</v>
      </c>
      <c r="B253" s="0" t="s">
        <v>3605</v>
      </c>
      <c r="C253" s="0" t="s">
        <v>3606</v>
      </c>
      <c r="D253" s="0" t="s">
        <v>3629</v>
      </c>
      <c r="E253" s="0" t="s">
        <v>3630</v>
      </c>
      <c r="F253" s="0" t="s">
        <v>2948</v>
      </c>
      <c r="G253" s="0" t="s">
        <v>3631</v>
      </c>
    </row>
    <row customHeight="1" ht="11.25">
      <c r="A254" s="0" t="s">
        <v>16</v>
      </c>
      <c r="B254" s="0" t="s">
        <v>3605</v>
      </c>
      <c r="C254" s="0" t="s">
        <v>3606</v>
      </c>
      <c r="D254" s="0" t="s">
        <v>3605</v>
      </c>
      <c r="E254" s="0" t="s">
        <v>3606</v>
      </c>
      <c r="F254" s="0" t="s">
        <v>2949</v>
      </c>
      <c r="G254" s="0" t="s">
        <v>3632</v>
      </c>
    </row>
    <row customHeight="1" ht="11.25">
      <c r="A255" s="0" t="s">
        <v>16</v>
      </c>
      <c r="B255" s="0" t="s">
        <v>3605</v>
      </c>
      <c r="C255" s="0" t="s">
        <v>3606</v>
      </c>
      <c r="D255" s="0" t="s">
        <v>3633</v>
      </c>
      <c r="E255" s="0" t="s">
        <v>3634</v>
      </c>
      <c r="F255" s="0" t="s">
        <v>2948</v>
      </c>
      <c r="G255" s="0" t="s">
        <v>3635</v>
      </c>
    </row>
    <row customHeight="1" ht="11.25">
      <c r="A256" s="0" t="s">
        <v>16</v>
      </c>
      <c r="B256" s="0" t="s">
        <v>3605</v>
      </c>
      <c r="C256" s="0" t="s">
        <v>3606</v>
      </c>
      <c r="D256" s="0" t="s">
        <v>3636</v>
      </c>
      <c r="E256" s="0" t="s">
        <v>3637</v>
      </c>
      <c r="F256" s="0" t="s">
        <v>3018</v>
      </c>
      <c r="G256" s="0" t="s">
        <v>3638</v>
      </c>
    </row>
    <row customHeight="1" ht="11.25">
      <c r="A257" s="0" t="s">
        <v>16</v>
      </c>
      <c r="B257" s="0" t="s">
        <v>3639</v>
      </c>
      <c r="C257" s="0" t="s">
        <v>3640</v>
      </c>
      <c r="D257" s="0" t="s">
        <v>3641</v>
      </c>
      <c r="E257" s="0" t="s">
        <v>3642</v>
      </c>
      <c r="F257" s="0" t="s">
        <v>2948</v>
      </c>
      <c r="G257" s="0" t="s">
        <v>3643</v>
      </c>
    </row>
    <row customHeight="1" ht="11.25">
      <c r="A258" s="0" t="s">
        <v>16</v>
      </c>
      <c r="B258" s="0" t="s">
        <v>3639</v>
      </c>
      <c r="C258" s="0" t="s">
        <v>3640</v>
      </c>
      <c r="D258" s="0" t="s">
        <v>3644</v>
      </c>
      <c r="E258" s="0" t="s">
        <v>3645</v>
      </c>
      <c r="F258" s="0" t="s">
        <v>2948</v>
      </c>
      <c r="G258" s="0" t="s">
        <v>3646</v>
      </c>
    </row>
    <row customHeight="1" ht="11.25">
      <c r="A259" s="0" t="s">
        <v>16</v>
      </c>
      <c r="B259" s="0" t="s">
        <v>3639</v>
      </c>
      <c r="C259" s="0" t="s">
        <v>3640</v>
      </c>
      <c r="D259" s="0" t="s">
        <v>3567</v>
      </c>
      <c r="E259" s="0" t="s">
        <v>3647</v>
      </c>
      <c r="F259" s="0" t="s">
        <v>2948</v>
      </c>
      <c r="G259" s="0" t="s">
        <v>3648</v>
      </c>
    </row>
    <row customHeight="1" ht="11.25">
      <c r="A260" s="0" t="s">
        <v>16</v>
      </c>
      <c r="B260" s="0" t="s">
        <v>3639</v>
      </c>
      <c r="C260" s="0" t="s">
        <v>3640</v>
      </c>
      <c r="D260" s="0" t="s">
        <v>3639</v>
      </c>
      <c r="E260" s="0" t="s">
        <v>3640</v>
      </c>
      <c r="F260" s="0" t="s">
        <v>2949</v>
      </c>
      <c r="G260" s="0" t="s">
        <v>3649</v>
      </c>
    </row>
    <row customHeight="1" ht="11.25">
      <c r="A261" s="0" t="s">
        <v>16</v>
      </c>
      <c r="B261" s="0" t="s">
        <v>3639</v>
      </c>
      <c r="C261" s="0" t="s">
        <v>3640</v>
      </c>
      <c r="D261" s="0" t="s">
        <v>3650</v>
      </c>
      <c r="E261" s="0" t="s">
        <v>3651</v>
      </c>
      <c r="F261" s="0" t="s">
        <v>2948</v>
      </c>
      <c r="G261" s="0" t="s">
        <v>3652</v>
      </c>
    </row>
    <row customHeight="1" ht="11.25">
      <c r="A262" s="0" t="s">
        <v>16</v>
      </c>
      <c r="B262" s="0" t="s">
        <v>3639</v>
      </c>
      <c r="C262" s="0" t="s">
        <v>3640</v>
      </c>
      <c r="D262" s="0" t="s">
        <v>3653</v>
      </c>
      <c r="E262" s="0" t="s">
        <v>3654</v>
      </c>
      <c r="F262" s="0" t="s">
        <v>2948</v>
      </c>
      <c r="G262" s="0" t="s">
        <v>3655</v>
      </c>
    </row>
    <row customHeight="1" ht="11.25">
      <c r="A263" s="0" t="s">
        <v>16</v>
      </c>
      <c r="B263" s="0" t="s">
        <v>3639</v>
      </c>
      <c r="C263" s="0" t="s">
        <v>3640</v>
      </c>
      <c r="D263" s="0" t="s">
        <v>3310</v>
      </c>
      <c r="E263" s="0" t="s">
        <v>3656</v>
      </c>
      <c r="F263" s="0" t="s">
        <v>2948</v>
      </c>
      <c r="G263" s="0" t="s">
        <v>3657</v>
      </c>
    </row>
    <row customHeight="1" ht="11.25">
      <c r="A264" s="0" t="s">
        <v>16</v>
      </c>
      <c r="B264" s="0" t="s">
        <v>3639</v>
      </c>
      <c r="C264" s="0" t="s">
        <v>3640</v>
      </c>
      <c r="D264" s="0" t="s">
        <v>3658</v>
      </c>
      <c r="E264" s="0" t="s">
        <v>3659</v>
      </c>
      <c r="F264" s="0" t="s">
        <v>3018</v>
      </c>
      <c r="G264" s="0" t="s">
        <v>3660</v>
      </c>
    </row>
    <row customHeight="1" ht="11.25">
      <c r="A265" s="0" t="s">
        <v>16</v>
      </c>
      <c r="B265" s="0" t="s">
        <v>3661</v>
      </c>
      <c r="C265" s="0" t="s">
        <v>3662</v>
      </c>
      <c r="D265" s="0" t="s">
        <v>3663</v>
      </c>
      <c r="E265" s="0" t="s">
        <v>3664</v>
      </c>
      <c r="F265" s="0" t="s">
        <v>2948</v>
      </c>
      <c r="G265" s="0" t="s">
        <v>3665</v>
      </c>
    </row>
    <row customHeight="1" ht="11.25">
      <c r="A266" s="0" t="s">
        <v>16</v>
      </c>
      <c r="B266" s="0" t="s">
        <v>3661</v>
      </c>
      <c r="C266" s="0" t="s">
        <v>3662</v>
      </c>
      <c r="D266" s="0" t="s">
        <v>3666</v>
      </c>
      <c r="E266" s="0" t="s">
        <v>3667</v>
      </c>
      <c r="F266" s="0" t="s">
        <v>2948</v>
      </c>
      <c r="G266" s="0" t="s">
        <v>3668</v>
      </c>
    </row>
    <row customHeight="1" ht="11.25">
      <c r="A267" s="0" t="s">
        <v>16</v>
      </c>
      <c r="B267" s="0" t="s">
        <v>3661</v>
      </c>
      <c r="C267" s="0" t="s">
        <v>3662</v>
      </c>
      <c r="D267" s="0" t="s">
        <v>3669</v>
      </c>
      <c r="E267" s="0" t="s">
        <v>3670</v>
      </c>
      <c r="F267" s="0" t="s">
        <v>2948</v>
      </c>
      <c r="G267" s="0" t="s">
        <v>3671</v>
      </c>
    </row>
    <row customHeight="1" ht="11.25">
      <c r="A268" s="0" t="s">
        <v>16</v>
      </c>
      <c r="B268" s="0" t="s">
        <v>3661</v>
      </c>
      <c r="C268" s="0" t="s">
        <v>3662</v>
      </c>
      <c r="D268" s="0" t="s">
        <v>3672</v>
      </c>
      <c r="E268" s="0" t="s">
        <v>3673</v>
      </c>
      <c r="F268" s="0" t="s">
        <v>2948</v>
      </c>
      <c r="G268" s="0" t="s">
        <v>3674</v>
      </c>
    </row>
    <row customHeight="1" ht="11.25">
      <c r="A269" s="0" t="s">
        <v>16</v>
      </c>
      <c r="B269" s="0" t="s">
        <v>3661</v>
      </c>
      <c r="C269" s="0" t="s">
        <v>3662</v>
      </c>
      <c r="D269" s="0" t="s">
        <v>3675</v>
      </c>
      <c r="E269" s="0" t="s">
        <v>3676</v>
      </c>
      <c r="F269" s="0" t="s">
        <v>2948</v>
      </c>
      <c r="G269" s="0" t="s">
        <v>3677</v>
      </c>
    </row>
    <row customHeight="1" ht="11.25">
      <c r="A270" s="0" t="s">
        <v>16</v>
      </c>
      <c r="B270" s="0" t="s">
        <v>3661</v>
      </c>
      <c r="C270" s="0" t="s">
        <v>3662</v>
      </c>
      <c r="D270" s="0" t="s">
        <v>3678</v>
      </c>
      <c r="E270" s="0" t="s">
        <v>3679</v>
      </c>
      <c r="F270" s="0" t="s">
        <v>2948</v>
      </c>
      <c r="G270" s="0" t="s">
        <v>3680</v>
      </c>
    </row>
    <row customHeight="1" ht="11.25">
      <c r="A271" s="0" t="s">
        <v>16</v>
      </c>
      <c r="B271" s="0" t="s">
        <v>3661</v>
      </c>
      <c r="C271" s="0" t="s">
        <v>3662</v>
      </c>
      <c r="D271" s="0" t="s">
        <v>3681</v>
      </c>
      <c r="E271" s="0" t="s">
        <v>3682</v>
      </c>
      <c r="F271" s="0" t="s">
        <v>2948</v>
      </c>
      <c r="G271" s="0" t="s">
        <v>3683</v>
      </c>
    </row>
    <row customHeight="1" ht="11.25">
      <c r="A272" s="0" t="s">
        <v>16</v>
      </c>
      <c r="B272" s="0" t="s">
        <v>3661</v>
      </c>
      <c r="C272" s="0" t="s">
        <v>3662</v>
      </c>
      <c r="D272" s="0" t="s">
        <v>3684</v>
      </c>
      <c r="E272" s="0" t="s">
        <v>3685</v>
      </c>
      <c r="F272" s="0" t="s">
        <v>2948</v>
      </c>
      <c r="G272" s="0" t="s">
        <v>3686</v>
      </c>
    </row>
    <row customHeight="1" ht="11.25">
      <c r="A273" s="0" t="s">
        <v>16</v>
      </c>
      <c r="B273" s="0" t="s">
        <v>3661</v>
      </c>
      <c r="C273" s="0" t="s">
        <v>3662</v>
      </c>
      <c r="D273" s="0" t="s">
        <v>3687</v>
      </c>
      <c r="E273" s="0" t="s">
        <v>3688</v>
      </c>
      <c r="F273" s="0" t="s">
        <v>2948</v>
      </c>
      <c r="G273" s="0" t="s">
        <v>3689</v>
      </c>
    </row>
    <row customHeight="1" ht="11.25">
      <c r="A274" s="0" t="s">
        <v>16</v>
      </c>
      <c r="B274" s="0" t="s">
        <v>3661</v>
      </c>
      <c r="C274" s="0" t="s">
        <v>3662</v>
      </c>
      <c r="D274" s="0" t="s">
        <v>3690</v>
      </c>
      <c r="E274" s="0" t="s">
        <v>3691</v>
      </c>
      <c r="F274" s="0" t="s">
        <v>2948</v>
      </c>
      <c r="G274" s="0" t="s">
        <v>3692</v>
      </c>
    </row>
    <row customHeight="1" ht="11.25">
      <c r="A275" s="0" t="s">
        <v>16</v>
      </c>
      <c r="B275" s="0" t="s">
        <v>3661</v>
      </c>
      <c r="C275" s="0" t="s">
        <v>3662</v>
      </c>
      <c r="D275" s="0" t="s">
        <v>3693</v>
      </c>
      <c r="E275" s="0" t="s">
        <v>3694</v>
      </c>
      <c r="F275" s="0" t="s">
        <v>2948</v>
      </c>
      <c r="G275" s="0" t="s">
        <v>3695</v>
      </c>
    </row>
    <row customHeight="1" ht="11.25">
      <c r="A276" s="0" t="s">
        <v>16</v>
      </c>
      <c r="B276" s="0" t="s">
        <v>3661</v>
      </c>
      <c r="C276" s="0" t="s">
        <v>3662</v>
      </c>
      <c r="D276" s="0" t="s">
        <v>3696</v>
      </c>
      <c r="E276" s="0" t="s">
        <v>3697</v>
      </c>
      <c r="F276" s="0" t="s">
        <v>2948</v>
      </c>
      <c r="G276" s="0" t="s">
        <v>3698</v>
      </c>
    </row>
    <row customHeight="1" ht="11.25">
      <c r="A277" s="0" t="s">
        <v>16</v>
      </c>
      <c r="B277" s="0" t="s">
        <v>3661</v>
      </c>
      <c r="C277" s="0" t="s">
        <v>3662</v>
      </c>
      <c r="D277" s="0" t="s">
        <v>3699</v>
      </c>
      <c r="E277" s="0" t="s">
        <v>3700</v>
      </c>
      <c r="F277" s="0" t="s">
        <v>2948</v>
      </c>
      <c r="G277" s="0" t="s">
        <v>3701</v>
      </c>
    </row>
    <row customHeight="1" ht="11.25">
      <c r="A278" s="0" t="s">
        <v>16</v>
      </c>
      <c r="B278" s="0" t="s">
        <v>3661</v>
      </c>
      <c r="C278" s="0" t="s">
        <v>3662</v>
      </c>
      <c r="D278" s="0" t="s">
        <v>3702</v>
      </c>
      <c r="E278" s="0" t="s">
        <v>3703</v>
      </c>
      <c r="F278" s="0" t="s">
        <v>2948</v>
      </c>
      <c r="G278" s="0" t="s">
        <v>3704</v>
      </c>
    </row>
    <row customHeight="1" ht="11.25">
      <c r="A279" s="0" t="s">
        <v>16</v>
      </c>
      <c r="B279" s="0" t="s">
        <v>3661</v>
      </c>
      <c r="C279" s="0" t="s">
        <v>3662</v>
      </c>
      <c r="D279" s="0" t="s">
        <v>3705</v>
      </c>
      <c r="E279" s="0" t="s">
        <v>3706</v>
      </c>
      <c r="F279" s="0" t="s">
        <v>2948</v>
      </c>
      <c r="G279" s="0" t="s">
        <v>3707</v>
      </c>
    </row>
    <row customHeight="1" ht="11.25">
      <c r="A280" s="0" t="s">
        <v>16</v>
      </c>
      <c r="B280" s="0" t="s">
        <v>3661</v>
      </c>
      <c r="C280" s="0" t="s">
        <v>3662</v>
      </c>
      <c r="D280" s="0" t="s">
        <v>3661</v>
      </c>
      <c r="E280" s="0" t="s">
        <v>3662</v>
      </c>
      <c r="F280" s="0" t="s">
        <v>2949</v>
      </c>
      <c r="G280" s="0" t="s">
        <v>3708</v>
      </c>
    </row>
    <row customHeight="1" ht="11.25">
      <c r="A281" s="0" t="s">
        <v>16</v>
      </c>
      <c r="B281" s="0" t="s">
        <v>3661</v>
      </c>
      <c r="C281" s="0" t="s">
        <v>3662</v>
      </c>
      <c r="D281" s="0" t="s">
        <v>3709</v>
      </c>
      <c r="E281" s="0" t="s">
        <v>3710</v>
      </c>
      <c r="F281" s="0" t="s">
        <v>2948</v>
      </c>
      <c r="G281" s="0" t="s">
        <v>3711</v>
      </c>
    </row>
    <row customHeight="1" ht="11.25">
      <c r="A282" s="0" t="s">
        <v>16</v>
      </c>
      <c r="B282" s="0" t="s">
        <v>3661</v>
      </c>
      <c r="C282" s="0" t="s">
        <v>3662</v>
      </c>
      <c r="D282" s="0" t="s">
        <v>3712</v>
      </c>
      <c r="E282" s="0" t="s">
        <v>3713</v>
      </c>
      <c r="F282" s="0" t="s">
        <v>3073</v>
      </c>
      <c r="G282" s="0" t="s">
        <v>3714</v>
      </c>
    </row>
    <row customHeight="1" ht="11.25">
      <c r="A283" s="0" t="s">
        <v>16</v>
      </c>
      <c r="B283" s="0" t="s">
        <v>3715</v>
      </c>
      <c r="C283" s="0" t="s">
        <v>3716</v>
      </c>
      <c r="D283" s="0" t="s">
        <v>3717</v>
      </c>
      <c r="E283" s="0" t="s">
        <v>3718</v>
      </c>
      <c r="F283" s="0" t="s">
        <v>2948</v>
      </c>
      <c r="G283" s="0" t="s">
        <v>3719</v>
      </c>
    </row>
    <row customHeight="1" ht="11.25">
      <c r="A284" s="0" t="s">
        <v>16</v>
      </c>
      <c r="B284" s="0" t="s">
        <v>3715</v>
      </c>
      <c r="C284" s="0" t="s">
        <v>3716</v>
      </c>
      <c r="D284" s="0" t="s">
        <v>3720</v>
      </c>
      <c r="E284" s="0" t="s">
        <v>3721</v>
      </c>
      <c r="F284" s="0" t="s">
        <v>2948</v>
      </c>
      <c r="G284" s="0" t="s">
        <v>3722</v>
      </c>
    </row>
    <row customHeight="1" ht="11.25">
      <c r="A285" s="0" t="s">
        <v>16</v>
      </c>
      <c r="B285" s="0" t="s">
        <v>3715</v>
      </c>
      <c r="C285" s="0" t="s">
        <v>3716</v>
      </c>
      <c r="D285" s="0" t="s">
        <v>3723</v>
      </c>
      <c r="E285" s="0" t="s">
        <v>3724</v>
      </c>
      <c r="F285" s="0" t="s">
        <v>2948</v>
      </c>
      <c r="G285" s="0" t="s">
        <v>3725</v>
      </c>
    </row>
    <row customHeight="1" ht="11.25">
      <c r="A286" s="0" t="s">
        <v>16</v>
      </c>
      <c r="B286" s="0" t="s">
        <v>3715</v>
      </c>
      <c r="C286" s="0" t="s">
        <v>3716</v>
      </c>
      <c r="D286" s="0" t="s">
        <v>3177</v>
      </c>
      <c r="E286" s="0" t="s">
        <v>3726</v>
      </c>
      <c r="F286" s="0" t="s">
        <v>2948</v>
      </c>
      <c r="G286" s="0" t="s">
        <v>3727</v>
      </c>
    </row>
    <row customHeight="1" ht="11.25">
      <c r="A287" s="0" t="s">
        <v>16</v>
      </c>
      <c r="B287" s="0" t="s">
        <v>3715</v>
      </c>
      <c r="C287" s="0" t="s">
        <v>3716</v>
      </c>
      <c r="D287" s="0" t="s">
        <v>3728</v>
      </c>
      <c r="E287" s="0" t="s">
        <v>3729</v>
      </c>
      <c r="F287" s="0" t="s">
        <v>2948</v>
      </c>
      <c r="G287" s="0" t="s">
        <v>3730</v>
      </c>
    </row>
    <row customHeight="1" ht="11.25">
      <c r="A288" s="0" t="s">
        <v>16</v>
      </c>
      <c r="B288" s="0" t="s">
        <v>3715</v>
      </c>
      <c r="C288" s="0" t="s">
        <v>3716</v>
      </c>
      <c r="D288" s="0" t="s">
        <v>3731</v>
      </c>
      <c r="E288" s="0" t="s">
        <v>3732</v>
      </c>
      <c r="F288" s="0" t="s">
        <v>2948</v>
      </c>
      <c r="G288" s="0" t="s">
        <v>3733</v>
      </c>
    </row>
    <row customHeight="1" ht="11.25">
      <c r="A289" s="0" t="s">
        <v>16</v>
      </c>
      <c r="B289" s="0" t="s">
        <v>3715</v>
      </c>
      <c r="C289" s="0" t="s">
        <v>3716</v>
      </c>
      <c r="D289" s="0" t="s">
        <v>3715</v>
      </c>
      <c r="E289" s="0" t="s">
        <v>3716</v>
      </c>
      <c r="F289" s="0" t="s">
        <v>2949</v>
      </c>
      <c r="G289" s="0" t="s">
        <v>3734</v>
      </c>
    </row>
    <row customHeight="1" ht="11.25">
      <c r="A290" s="0" t="s">
        <v>16</v>
      </c>
      <c r="B290" s="0" t="s">
        <v>3715</v>
      </c>
      <c r="C290" s="0" t="s">
        <v>3716</v>
      </c>
      <c r="D290" s="0" t="s">
        <v>3735</v>
      </c>
      <c r="E290" s="0" t="s">
        <v>3736</v>
      </c>
      <c r="F290" s="0" t="s">
        <v>2948</v>
      </c>
      <c r="G290" s="0" t="s">
        <v>3737</v>
      </c>
    </row>
    <row customHeight="1" ht="11.25">
      <c r="A291" s="0" t="s">
        <v>16</v>
      </c>
      <c r="B291" s="0" t="s">
        <v>3715</v>
      </c>
      <c r="C291" s="0" t="s">
        <v>3716</v>
      </c>
      <c r="D291" s="0" t="s">
        <v>3186</v>
      </c>
      <c r="E291" s="0" t="s">
        <v>3738</v>
      </c>
      <c r="F291" s="0" t="s">
        <v>2948</v>
      </c>
      <c r="G291" s="0" t="s">
        <v>3739</v>
      </c>
    </row>
    <row customHeight="1" ht="11.25">
      <c r="A292" s="0" t="s">
        <v>16</v>
      </c>
      <c r="B292" s="0" t="s">
        <v>3715</v>
      </c>
      <c r="C292" s="0" t="s">
        <v>3716</v>
      </c>
      <c r="D292" s="0" t="s">
        <v>3740</v>
      </c>
      <c r="E292" s="0" t="s">
        <v>3741</v>
      </c>
      <c r="F292" s="0" t="s">
        <v>3018</v>
      </c>
      <c r="G292" s="0" t="s">
        <v>3742</v>
      </c>
    </row>
    <row customHeight="1" ht="11.25">
      <c r="A293" s="0" t="s">
        <v>16</v>
      </c>
      <c r="B293" s="0" t="s">
        <v>3743</v>
      </c>
      <c r="C293" s="0" t="s">
        <v>3744</v>
      </c>
      <c r="D293" s="0" t="s">
        <v>3745</v>
      </c>
      <c r="E293" s="0" t="s">
        <v>3746</v>
      </c>
      <c r="F293" s="0" t="s">
        <v>2948</v>
      </c>
      <c r="G293" s="0" t="s">
        <v>3747</v>
      </c>
    </row>
    <row customHeight="1" ht="11.25">
      <c r="A294" s="0" t="s">
        <v>16</v>
      </c>
      <c r="B294" s="0" t="s">
        <v>3743</v>
      </c>
      <c r="C294" s="0" t="s">
        <v>3744</v>
      </c>
      <c r="D294" s="0" t="s">
        <v>3748</v>
      </c>
      <c r="E294" s="0" t="s">
        <v>3749</v>
      </c>
      <c r="F294" s="0" t="s">
        <v>2948</v>
      </c>
      <c r="G294" s="0" t="s">
        <v>3750</v>
      </c>
    </row>
    <row customHeight="1" ht="11.25">
      <c r="A295" s="0" t="s">
        <v>16</v>
      </c>
      <c r="B295" s="0" t="s">
        <v>3743</v>
      </c>
      <c r="C295" s="0" t="s">
        <v>3744</v>
      </c>
      <c r="D295" s="0" t="s">
        <v>3751</v>
      </c>
      <c r="E295" s="0" t="s">
        <v>3752</v>
      </c>
      <c r="F295" s="0" t="s">
        <v>2948</v>
      </c>
      <c r="G295" s="0" t="s">
        <v>3753</v>
      </c>
    </row>
    <row customHeight="1" ht="11.25">
      <c r="A296" s="0" t="s">
        <v>16</v>
      </c>
      <c r="B296" s="0" t="s">
        <v>3743</v>
      </c>
      <c r="C296" s="0" t="s">
        <v>3744</v>
      </c>
      <c r="D296" s="0" t="s">
        <v>3754</v>
      </c>
      <c r="E296" s="0" t="s">
        <v>3755</v>
      </c>
      <c r="F296" s="0" t="s">
        <v>2948</v>
      </c>
      <c r="G296" s="0" t="s">
        <v>3756</v>
      </c>
    </row>
    <row customHeight="1" ht="11.25">
      <c r="A297" s="0" t="s">
        <v>16</v>
      </c>
      <c r="B297" s="0" t="s">
        <v>3743</v>
      </c>
      <c r="C297" s="0" t="s">
        <v>3744</v>
      </c>
      <c r="D297" s="0" t="s">
        <v>3757</v>
      </c>
      <c r="E297" s="0" t="s">
        <v>3758</v>
      </c>
      <c r="F297" s="0" t="s">
        <v>2948</v>
      </c>
      <c r="G297" s="0" t="s">
        <v>3759</v>
      </c>
    </row>
    <row customHeight="1" ht="11.25">
      <c r="A298" s="0" t="s">
        <v>16</v>
      </c>
      <c r="B298" s="0" t="s">
        <v>3743</v>
      </c>
      <c r="C298" s="0" t="s">
        <v>3744</v>
      </c>
      <c r="D298" s="0" t="s">
        <v>3760</v>
      </c>
      <c r="E298" s="0" t="s">
        <v>3761</v>
      </c>
      <c r="F298" s="0" t="s">
        <v>2948</v>
      </c>
      <c r="G298" s="0" t="s">
        <v>3762</v>
      </c>
    </row>
    <row customHeight="1" ht="11.25">
      <c r="A299" s="0" t="s">
        <v>16</v>
      </c>
      <c r="B299" s="0" t="s">
        <v>3743</v>
      </c>
      <c r="C299" s="0" t="s">
        <v>3744</v>
      </c>
      <c r="D299" s="0" t="s">
        <v>3763</v>
      </c>
      <c r="E299" s="0" t="s">
        <v>3764</v>
      </c>
      <c r="F299" s="0" t="s">
        <v>2948</v>
      </c>
      <c r="G299" s="0" t="s">
        <v>3765</v>
      </c>
    </row>
    <row customHeight="1" ht="11.25">
      <c r="A300" s="0" t="s">
        <v>16</v>
      </c>
      <c r="B300" s="0" t="s">
        <v>3743</v>
      </c>
      <c r="C300" s="0" t="s">
        <v>3744</v>
      </c>
      <c r="D300" s="0" t="s">
        <v>3766</v>
      </c>
      <c r="E300" s="0" t="s">
        <v>3767</v>
      </c>
      <c r="F300" s="0" t="s">
        <v>2948</v>
      </c>
      <c r="G300" s="0" t="s">
        <v>3768</v>
      </c>
    </row>
    <row customHeight="1" ht="11.25">
      <c r="A301" s="0" t="s">
        <v>16</v>
      </c>
      <c r="B301" s="0" t="s">
        <v>3743</v>
      </c>
      <c r="C301" s="0" t="s">
        <v>3744</v>
      </c>
      <c r="D301" s="0" t="s">
        <v>3769</v>
      </c>
      <c r="E301" s="0" t="s">
        <v>3770</v>
      </c>
      <c r="F301" s="0" t="s">
        <v>2948</v>
      </c>
      <c r="G301" s="0" t="s">
        <v>3771</v>
      </c>
    </row>
    <row customHeight="1" ht="11.25">
      <c r="A302" s="0" t="s">
        <v>16</v>
      </c>
      <c r="B302" s="0" t="s">
        <v>3743</v>
      </c>
      <c r="C302" s="0" t="s">
        <v>3744</v>
      </c>
      <c r="D302" s="0" t="s">
        <v>3039</v>
      </c>
      <c r="E302" s="0" t="s">
        <v>3772</v>
      </c>
      <c r="F302" s="0" t="s">
        <v>2948</v>
      </c>
      <c r="G302" s="0" t="s">
        <v>3773</v>
      </c>
    </row>
    <row customHeight="1" ht="11.25">
      <c r="A303" s="0" t="s">
        <v>16</v>
      </c>
      <c r="B303" s="0" t="s">
        <v>3743</v>
      </c>
      <c r="C303" s="0" t="s">
        <v>3744</v>
      </c>
      <c r="D303" s="0" t="s">
        <v>3743</v>
      </c>
      <c r="E303" s="0" t="s">
        <v>3744</v>
      </c>
      <c r="F303" s="0" t="s">
        <v>2949</v>
      </c>
      <c r="G303" s="0" t="s">
        <v>3774</v>
      </c>
    </row>
    <row customHeight="1" ht="11.25">
      <c r="A304" s="0" t="s">
        <v>16</v>
      </c>
      <c r="B304" s="0" t="s">
        <v>3743</v>
      </c>
      <c r="C304" s="0" t="s">
        <v>3744</v>
      </c>
      <c r="D304" s="0" t="s">
        <v>3775</v>
      </c>
      <c r="E304" s="0" t="s">
        <v>3776</v>
      </c>
      <c r="F304" s="0" t="s">
        <v>3073</v>
      </c>
      <c r="G304" s="0" t="s">
        <v>3777</v>
      </c>
    </row>
    <row customHeight="1" ht="11.25">
      <c r="A305" s="0" t="s">
        <v>16</v>
      </c>
      <c r="B305" s="0" t="s">
        <v>3778</v>
      </c>
      <c r="C305" s="0" t="s">
        <v>3779</v>
      </c>
      <c r="D305" s="0" t="s">
        <v>3780</v>
      </c>
      <c r="E305" s="0" t="s">
        <v>3781</v>
      </c>
      <c r="F305" s="0" t="s">
        <v>2948</v>
      </c>
      <c r="G305" s="0" t="s">
        <v>3782</v>
      </c>
    </row>
    <row customHeight="1" ht="11.25">
      <c r="A306" s="0" t="s">
        <v>16</v>
      </c>
      <c r="B306" s="0" t="s">
        <v>3778</v>
      </c>
      <c r="C306" s="0" t="s">
        <v>3779</v>
      </c>
      <c r="D306" s="0" t="s">
        <v>3783</v>
      </c>
      <c r="E306" s="0" t="s">
        <v>3784</v>
      </c>
      <c r="F306" s="0" t="s">
        <v>2948</v>
      </c>
      <c r="G306" s="0" t="s">
        <v>3785</v>
      </c>
    </row>
    <row customHeight="1" ht="11.25">
      <c r="A307" s="0" t="s">
        <v>16</v>
      </c>
      <c r="B307" s="0" t="s">
        <v>3778</v>
      </c>
      <c r="C307" s="0" t="s">
        <v>3779</v>
      </c>
      <c r="D307" s="0" t="s">
        <v>3786</v>
      </c>
      <c r="E307" s="0" t="s">
        <v>3787</v>
      </c>
      <c r="F307" s="0" t="s">
        <v>2948</v>
      </c>
      <c r="G307" s="0" t="s">
        <v>3788</v>
      </c>
    </row>
    <row customHeight="1" ht="11.25">
      <c r="A308" s="0" t="s">
        <v>16</v>
      </c>
      <c r="B308" s="0" t="s">
        <v>3778</v>
      </c>
      <c r="C308" s="0" t="s">
        <v>3779</v>
      </c>
      <c r="D308" s="0" t="s">
        <v>3789</v>
      </c>
      <c r="E308" s="0" t="s">
        <v>3790</v>
      </c>
      <c r="F308" s="0" t="s">
        <v>2948</v>
      </c>
      <c r="G308" s="0" t="s">
        <v>3791</v>
      </c>
    </row>
    <row customHeight="1" ht="11.25">
      <c r="A309" s="0" t="s">
        <v>16</v>
      </c>
      <c r="B309" s="0" t="s">
        <v>3778</v>
      </c>
      <c r="C309" s="0" t="s">
        <v>3779</v>
      </c>
      <c r="D309" s="0" t="s">
        <v>3792</v>
      </c>
      <c r="E309" s="0" t="s">
        <v>3793</v>
      </c>
      <c r="F309" s="0" t="s">
        <v>2948</v>
      </c>
      <c r="G309" s="0" t="s">
        <v>3794</v>
      </c>
    </row>
    <row customHeight="1" ht="11.25">
      <c r="A310" s="0" t="s">
        <v>16</v>
      </c>
      <c r="B310" s="0" t="s">
        <v>3778</v>
      </c>
      <c r="C310" s="0" t="s">
        <v>3779</v>
      </c>
      <c r="D310" s="0" t="s">
        <v>3795</v>
      </c>
      <c r="E310" s="0" t="s">
        <v>3796</v>
      </c>
      <c r="F310" s="0" t="s">
        <v>2948</v>
      </c>
      <c r="G310" s="0" t="s">
        <v>3797</v>
      </c>
    </row>
    <row customHeight="1" ht="11.25">
      <c r="A311" s="0" t="s">
        <v>16</v>
      </c>
      <c r="B311" s="0" t="s">
        <v>3778</v>
      </c>
      <c r="C311" s="0" t="s">
        <v>3779</v>
      </c>
      <c r="D311" s="0" t="s">
        <v>3798</v>
      </c>
      <c r="E311" s="0" t="s">
        <v>3799</v>
      </c>
      <c r="F311" s="0" t="s">
        <v>2948</v>
      </c>
      <c r="G311" s="0" t="s">
        <v>3800</v>
      </c>
    </row>
    <row customHeight="1" ht="11.25">
      <c r="A312" s="0" t="s">
        <v>16</v>
      </c>
      <c r="B312" s="0" t="s">
        <v>3778</v>
      </c>
      <c r="C312" s="0" t="s">
        <v>3779</v>
      </c>
      <c r="D312" s="0" t="s">
        <v>3801</v>
      </c>
      <c r="E312" s="0" t="s">
        <v>3802</v>
      </c>
      <c r="F312" s="0" t="s">
        <v>2948</v>
      </c>
      <c r="G312" s="0" t="s">
        <v>3803</v>
      </c>
    </row>
    <row customHeight="1" ht="11.25">
      <c r="A313" s="0" t="s">
        <v>16</v>
      </c>
      <c r="B313" s="0" t="s">
        <v>3778</v>
      </c>
      <c r="C313" s="0" t="s">
        <v>3779</v>
      </c>
      <c r="D313" s="0" t="s">
        <v>3778</v>
      </c>
      <c r="E313" s="0" t="s">
        <v>3779</v>
      </c>
      <c r="F313" s="0" t="s">
        <v>2949</v>
      </c>
      <c r="G313" s="0" t="s">
        <v>3804</v>
      </c>
    </row>
    <row customHeight="1" ht="11.25">
      <c r="A314" s="0" t="s">
        <v>16</v>
      </c>
      <c r="B314" s="0" t="s">
        <v>3778</v>
      </c>
      <c r="C314" s="0" t="s">
        <v>3779</v>
      </c>
      <c r="D314" s="0" t="s">
        <v>3805</v>
      </c>
      <c r="E314" s="0" t="s">
        <v>3806</v>
      </c>
      <c r="F314" s="0" t="s">
        <v>3018</v>
      </c>
      <c r="G314" s="0" t="s">
        <v>3807</v>
      </c>
    </row>
    <row customHeight="1" ht="11.25">
      <c r="A315" s="0" t="s">
        <v>16</v>
      </c>
      <c r="B315" s="0" t="s">
        <v>3808</v>
      </c>
      <c r="C315" s="0" t="s">
        <v>3809</v>
      </c>
      <c r="D315" s="0" t="s">
        <v>3810</v>
      </c>
      <c r="E315" s="0" t="s">
        <v>3811</v>
      </c>
      <c r="F315" s="0" t="s">
        <v>2948</v>
      </c>
      <c r="G315" s="0" t="s">
        <v>3812</v>
      </c>
    </row>
    <row customHeight="1" ht="11.25">
      <c r="A316" s="0" t="s">
        <v>16</v>
      </c>
      <c r="B316" s="0" t="s">
        <v>3808</v>
      </c>
      <c r="C316" s="0" t="s">
        <v>3809</v>
      </c>
      <c r="D316" s="0" t="s">
        <v>3094</v>
      </c>
      <c r="E316" s="0" t="s">
        <v>3813</v>
      </c>
      <c r="F316" s="0" t="s">
        <v>2948</v>
      </c>
      <c r="G316" s="0" t="s">
        <v>3814</v>
      </c>
    </row>
    <row customHeight="1" ht="11.25">
      <c r="A317" s="0" t="s">
        <v>16</v>
      </c>
      <c r="B317" s="0" t="s">
        <v>3808</v>
      </c>
      <c r="C317" s="0" t="s">
        <v>3809</v>
      </c>
      <c r="D317" s="0" t="s">
        <v>3815</v>
      </c>
      <c r="E317" s="0" t="s">
        <v>3816</v>
      </c>
      <c r="F317" s="0" t="s">
        <v>2948</v>
      </c>
      <c r="G317" s="0" t="s">
        <v>3817</v>
      </c>
    </row>
    <row customHeight="1" ht="11.25">
      <c r="A318" s="0" t="s">
        <v>16</v>
      </c>
      <c r="B318" s="0" t="s">
        <v>3808</v>
      </c>
      <c r="C318" s="0" t="s">
        <v>3809</v>
      </c>
      <c r="D318" s="0" t="s">
        <v>3792</v>
      </c>
      <c r="E318" s="0" t="s">
        <v>3818</v>
      </c>
      <c r="F318" s="0" t="s">
        <v>2948</v>
      </c>
      <c r="G318" s="0" t="s">
        <v>3819</v>
      </c>
    </row>
    <row customHeight="1" ht="11.25">
      <c r="A319" s="0" t="s">
        <v>16</v>
      </c>
      <c r="B319" s="0" t="s">
        <v>3808</v>
      </c>
      <c r="C319" s="0" t="s">
        <v>3809</v>
      </c>
      <c r="D319" s="0" t="s">
        <v>3820</v>
      </c>
      <c r="E319" s="0" t="s">
        <v>3821</v>
      </c>
      <c r="F319" s="0" t="s">
        <v>2948</v>
      </c>
      <c r="G319" s="0" t="s">
        <v>3822</v>
      </c>
    </row>
    <row customHeight="1" ht="11.25">
      <c r="A320" s="0" t="s">
        <v>16</v>
      </c>
      <c r="B320" s="0" t="s">
        <v>3808</v>
      </c>
      <c r="C320" s="0" t="s">
        <v>3809</v>
      </c>
      <c r="D320" s="0" t="s">
        <v>3769</v>
      </c>
      <c r="E320" s="0" t="s">
        <v>3823</v>
      </c>
      <c r="F320" s="0" t="s">
        <v>2948</v>
      </c>
      <c r="G320" s="0" t="s">
        <v>3824</v>
      </c>
    </row>
    <row customHeight="1" ht="11.25">
      <c r="A321" s="0" t="s">
        <v>16</v>
      </c>
      <c r="B321" s="0" t="s">
        <v>3808</v>
      </c>
      <c r="C321" s="0" t="s">
        <v>3809</v>
      </c>
      <c r="D321" s="0" t="s">
        <v>3825</v>
      </c>
      <c r="E321" s="0" t="s">
        <v>3826</v>
      </c>
      <c r="F321" s="0" t="s">
        <v>2948</v>
      </c>
      <c r="G321" s="0" t="s">
        <v>3827</v>
      </c>
    </row>
    <row customHeight="1" ht="11.25">
      <c r="A322" s="0" t="s">
        <v>16</v>
      </c>
      <c r="B322" s="0" t="s">
        <v>3808</v>
      </c>
      <c r="C322" s="0" t="s">
        <v>3809</v>
      </c>
      <c r="D322" s="0" t="s">
        <v>3828</v>
      </c>
      <c r="E322" s="0" t="s">
        <v>3829</v>
      </c>
      <c r="F322" s="0" t="s">
        <v>2948</v>
      </c>
      <c r="G322" s="0" t="s">
        <v>3830</v>
      </c>
    </row>
    <row customHeight="1" ht="11.25">
      <c r="A323" s="0" t="s">
        <v>16</v>
      </c>
      <c r="B323" s="0" t="s">
        <v>3808</v>
      </c>
      <c r="C323" s="0" t="s">
        <v>3809</v>
      </c>
      <c r="D323" s="0" t="s">
        <v>3808</v>
      </c>
      <c r="E323" s="0" t="s">
        <v>3809</v>
      </c>
      <c r="F323" s="0" t="s">
        <v>2949</v>
      </c>
      <c r="G323" s="0" t="s">
        <v>3831</v>
      </c>
    </row>
    <row customHeight="1" ht="11.25">
      <c r="A324" s="0" t="s">
        <v>16</v>
      </c>
      <c r="B324" s="0" t="s">
        <v>3808</v>
      </c>
      <c r="C324" s="0" t="s">
        <v>3809</v>
      </c>
      <c r="D324" s="0" t="s">
        <v>3832</v>
      </c>
      <c r="E324" s="0" t="s">
        <v>3833</v>
      </c>
      <c r="F324" s="0" t="s">
        <v>3018</v>
      </c>
      <c r="G324" s="0" t="s">
        <v>3834</v>
      </c>
    </row>
    <row customHeight="1" ht="11.25">
      <c r="A325" s="0" t="s">
        <v>16</v>
      </c>
      <c r="B325" s="0" t="s">
        <v>3835</v>
      </c>
      <c r="C325" s="0" t="s">
        <v>3836</v>
      </c>
      <c r="D325" s="0" t="s">
        <v>3837</v>
      </c>
      <c r="E325" s="0" t="s">
        <v>3838</v>
      </c>
      <c r="F325" s="0" t="s">
        <v>2948</v>
      </c>
      <c r="G325" s="0" t="s">
        <v>3839</v>
      </c>
    </row>
    <row customHeight="1" ht="11.25">
      <c r="A326" s="0" t="s">
        <v>16</v>
      </c>
      <c r="B326" s="0" t="s">
        <v>3835</v>
      </c>
      <c r="C326" s="0" t="s">
        <v>3836</v>
      </c>
      <c r="D326" s="0" t="s">
        <v>2954</v>
      </c>
      <c r="E326" s="0" t="s">
        <v>3840</v>
      </c>
      <c r="F326" s="0" t="s">
        <v>2948</v>
      </c>
      <c r="G326" s="0" t="s">
        <v>3841</v>
      </c>
    </row>
    <row customHeight="1" ht="11.25">
      <c r="A327" s="0" t="s">
        <v>16</v>
      </c>
      <c r="B327" s="0" t="s">
        <v>3835</v>
      </c>
      <c r="C327" s="0" t="s">
        <v>3836</v>
      </c>
      <c r="D327" s="0" t="s">
        <v>3842</v>
      </c>
      <c r="E327" s="0" t="s">
        <v>3843</v>
      </c>
      <c r="F327" s="0" t="s">
        <v>2948</v>
      </c>
      <c r="G327" s="0" t="s">
        <v>3844</v>
      </c>
    </row>
    <row customHeight="1" ht="11.25">
      <c r="A328" s="0" t="s">
        <v>16</v>
      </c>
      <c r="B328" s="0" t="s">
        <v>3835</v>
      </c>
      <c r="C328" s="0" t="s">
        <v>3836</v>
      </c>
      <c r="D328" s="0" t="s">
        <v>3845</v>
      </c>
      <c r="E328" s="0" t="s">
        <v>3846</v>
      </c>
      <c r="F328" s="0" t="s">
        <v>2948</v>
      </c>
      <c r="G328" s="0" t="s">
        <v>3847</v>
      </c>
    </row>
    <row customHeight="1" ht="11.25">
      <c r="A329" s="0" t="s">
        <v>16</v>
      </c>
      <c r="B329" s="0" t="s">
        <v>3835</v>
      </c>
      <c r="C329" s="0" t="s">
        <v>3836</v>
      </c>
      <c r="D329" s="0" t="s">
        <v>3848</v>
      </c>
      <c r="E329" s="0" t="s">
        <v>3849</v>
      </c>
      <c r="F329" s="0" t="s">
        <v>2948</v>
      </c>
      <c r="G329" s="0" t="s">
        <v>3850</v>
      </c>
    </row>
    <row customHeight="1" ht="11.25">
      <c r="A330" s="0" t="s">
        <v>16</v>
      </c>
      <c r="B330" s="0" t="s">
        <v>3835</v>
      </c>
      <c r="C330" s="0" t="s">
        <v>3836</v>
      </c>
      <c r="D330" s="0" t="s">
        <v>3027</v>
      </c>
      <c r="E330" s="0" t="s">
        <v>3851</v>
      </c>
      <c r="F330" s="0" t="s">
        <v>2948</v>
      </c>
      <c r="G330" s="0" t="s">
        <v>3852</v>
      </c>
    </row>
    <row customHeight="1" ht="11.25">
      <c r="A331" s="0" t="s">
        <v>16</v>
      </c>
      <c r="B331" s="0" t="s">
        <v>3835</v>
      </c>
      <c r="C331" s="0" t="s">
        <v>3836</v>
      </c>
      <c r="D331" s="0" t="s">
        <v>3853</v>
      </c>
      <c r="E331" s="0" t="s">
        <v>3854</v>
      </c>
      <c r="F331" s="0" t="s">
        <v>2948</v>
      </c>
      <c r="G331" s="0" t="s">
        <v>3855</v>
      </c>
    </row>
    <row customHeight="1" ht="11.25">
      <c r="A332" s="0" t="s">
        <v>16</v>
      </c>
      <c r="B332" s="0" t="s">
        <v>3835</v>
      </c>
      <c r="C332" s="0" t="s">
        <v>3836</v>
      </c>
      <c r="D332" s="0" t="s">
        <v>3856</v>
      </c>
      <c r="E332" s="0" t="s">
        <v>3857</v>
      </c>
      <c r="F332" s="0" t="s">
        <v>2948</v>
      </c>
      <c r="G332" s="0" t="s">
        <v>3858</v>
      </c>
    </row>
    <row customHeight="1" ht="11.25">
      <c r="A333" s="0" t="s">
        <v>16</v>
      </c>
      <c r="B333" s="0" t="s">
        <v>3835</v>
      </c>
      <c r="C333" s="0" t="s">
        <v>3836</v>
      </c>
      <c r="D333" s="0" t="s">
        <v>3859</v>
      </c>
      <c r="E333" s="0" t="s">
        <v>3860</v>
      </c>
      <c r="F333" s="0" t="s">
        <v>2948</v>
      </c>
      <c r="G333" s="0" t="s">
        <v>3861</v>
      </c>
    </row>
    <row customHeight="1" ht="11.25">
      <c r="A334" s="0" t="s">
        <v>16</v>
      </c>
      <c r="B334" s="0" t="s">
        <v>3835</v>
      </c>
      <c r="C334" s="0" t="s">
        <v>3836</v>
      </c>
      <c r="D334" s="0" t="s">
        <v>3862</v>
      </c>
      <c r="E334" s="0" t="s">
        <v>3863</v>
      </c>
      <c r="F334" s="0" t="s">
        <v>2948</v>
      </c>
      <c r="G334" s="0" t="s">
        <v>3864</v>
      </c>
    </row>
    <row customHeight="1" ht="11.25">
      <c r="A335" s="0" t="s">
        <v>16</v>
      </c>
      <c r="B335" s="0" t="s">
        <v>3835</v>
      </c>
      <c r="C335" s="0" t="s">
        <v>3836</v>
      </c>
      <c r="D335" s="0" t="s">
        <v>3865</v>
      </c>
      <c r="E335" s="0" t="s">
        <v>3866</v>
      </c>
      <c r="F335" s="0" t="s">
        <v>2948</v>
      </c>
      <c r="G335" s="0" t="s">
        <v>3867</v>
      </c>
    </row>
    <row customHeight="1" ht="11.25">
      <c r="A336" s="0" t="s">
        <v>16</v>
      </c>
      <c r="B336" s="0" t="s">
        <v>3835</v>
      </c>
      <c r="C336" s="0" t="s">
        <v>3836</v>
      </c>
      <c r="D336" s="0" t="s">
        <v>3035</v>
      </c>
      <c r="E336" s="0" t="s">
        <v>3868</v>
      </c>
      <c r="F336" s="0" t="s">
        <v>2948</v>
      </c>
      <c r="G336" s="0" t="s">
        <v>3869</v>
      </c>
    </row>
    <row customHeight="1" ht="11.25">
      <c r="A337" s="0" t="s">
        <v>16</v>
      </c>
      <c r="B337" s="0" t="s">
        <v>3835</v>
      </c>
      <c r="C337" s="0" t="s">
        <v>3836</v>
      </c>
      <c r="D337" s="0" t="s">
        <v>3870</v>
      </c>
      <c r="E337" s="0" t="s">
        <v>3871</v>
      </c>
      <c r="F337" s="0" t="s">
        <v>2948</v>
      </c>
      <c r="G337" s="0" t="s">
        <v>3872</v>
      </c>
    </row>
    <row customHeight="1" ht="11.25">
      <c r="A338" s="0" t="s">
        <v>16</v>
      </c>
      <c r="B338" s="0" t="s">
        <v>3835</v>
      </c>
      <c r="C338" s="0" t="s">
        <v>3836</v>
      </c>
      <c r="D338" s="0" t="s">
        <v>3873</v>
      </c>
      <c r="E338" s="0" t="s">
        <v>3874</v>
      </c>
      <c r="F338" s="0" t="s">
        <v>2948</v>
      </c>
      <c r="G338" s="0" t="s">
        <v>3875</v>
      </c>
    </row>
    <row customHeight="1" ht="11.25">
      <c r="A339" s="0" t="s">
        <v>16</v>
      </c>
      <c r="B339" s="0" t="s">
        <v>3835</v>
      </c>
      <c r="C339" s="0" t="s">
        <v>3836</v>
      </c>
      <c r="D339" s="0" t="s">
        <v>3593</v>
      </c>
      <c r="E339" s="0" t="s">
        <v>3876</v>
      </c>
      <c r="F339" s="0" t="s">
        <v>2948</v>
      </c>
      <c r="G339" s="0" t="s">
        <v>3877</v>
      </c>
    </row>
    <row customHeight="1" ht="11.25">
      <c r="A340" s="0" t="s">
        <v>16</v>
      </c>
      <c r="B340" s="0" t="s">
        <v>3835</v>
      </c>
      <c r="C340" s="0" t="s">
        <v>3836</v>
      </c>
      <c r="D340" s="0" t="s">
        <v>3878</v>
      </c>
      <c r="E340" s="0" t="s">
        <v>3879</v>
      </c>
      <c r="F340" s="0" t="s">
        <v>2948</v>
      </c>
      <c r="G340" s="0" t="s">
        <v>3880</v>
      </c>
    </row>
    <row customHeight="1" ht="11.25">
      <c r="A341" s="0" t="s">
        <v>16</v>
      </c>
      <c r="B341" s="0" t="s">
        <v>3835</v>
      </c>
      <c r="C341" s="0" t="s">
        <v>3836</v>
      </c>
      <c r="D341" s="0" t="s">
        <v>3881</v>
      </c>
      <c r="E341" s="0" t="s">
        <v>3882</v>
      </c>
      <c r="F341" s="0" t="s">
        <v>2948</v>
      </c>
      <c r="G341" s="0" t="s">
        <v>3883</v>
      </c>
    </row>
    <row customHeight="1" ht="11.25">
      <c r="A342" s="0" t="s">
        <v>16</v>
      </c>
      <c r="B342" s="0" t="s">
        <v>3835</v>
      </c>
      <c r="C342" s="0" t="s">
        <v>3836</v>
      </c>
      <c r="D342" s="0" t="s">
        <v>3884</v>
      </c>
      <c r="E342" s="0" t="s">
        <v>3885</v>
      </c>
      <c r="F342" s="0" t="s">
        <v>2948</v>
      </c>
      <c r="G342" s="0" t="s">
        <v>3886</v>
      </c>
    </row>
    <row customHeight="1" ht="11.25">
      <c r="A343" s="0" t="s">
        <v>16</v>
      </c>
      <c r="B343" s="0" t="s">
        <v>3835</v>
      </c>
      <c r="C343" s="0" t="s">
        <v>3836</v>
      </c>
      <c r="D343" s="0" t="s">
        <v>3835</v>
      </c>
      <c r="E343" s="0" t="s">
        <v>3836</v>
      </c>
      <c r="F343" s="0" t="s">
        <v>2949</v>
      </c>
      <c r="G343" s="0" t="s">
        <v>3887</v>
      </c>
    </row>
    <row customHeight="1" ht="11.25">
      <c r="A344" s="0" t="s">
        <v>16</v>
      </c>
      <c r="B344" s="0" t="s">
        <v>3888</v>
      </c>
      <c r="C344" s="0" t="s">
        <v>3889</v>
      </c>
      <c r="D344" s="0" t="s">
        <v>3888</v>
      </c>
      <c r="E344" s="0" t="s">
        <v>3889</v>
      </c>
      <c r="F344" s="0" t="s">
        <v>3890</v>
      </c>
      <c r="G344" s="0" t="s">
        <v>3891</v>
      </c>
    </row>
    <row customHeight="1" ht="11.25">
      <c r="A345" s="0" t="s">
        <v>16</v>
      </c>
      <c r="B345" s="0" t="s">
        <v>3892</v>
      </c>
      <c r="C345" s="0" t="s">
        <v>3893</v>
      </c>
      <c r="D345" s="0" t="s">
        <v>3892</v>
      </c>
      <c r="E345" s="0" t="s">
        <v>3893</v>
      </c>
      <c r="F345" s="0" t="s">
        <v>3890</v>
      </c>
      <c r="G345" s="0" t="s">
        <v>3894</v>
      </c>
    </row>
    <row customHeight="1" ht="11.25">
      <c r="A346" s="0" t="s">
        <v>16</v>
      </c>
      <c r="B346" s="0" t="s">
        <v>3895</v>
      </c>
      <c r="C346" s="0" t="s">
        <v>3896</v>
      </c>
      <c r="D346" s="0" t="s">
        <v>3895</v>
      </c>
      <c r="E346" s="0" t="s">
        <v>3896</v>
      </c>
      <c r="F346" s="0" t="s">
        <v>3890</v>
      </c>
      <c r="G346" s="0" t="s">
        <v>3897</v>
      </c>
    </row>
    <row customHeight="1" ht="11.25">
      <c r="A347" s="0" t="s">
        <v>16</v>
      </c>
      <c r="B347" s="0" t="s">
        <v>3898</v>
      </c>
      <c r="C347" s="0" t="s">
        <v>3899</v>
      </c>
      <c r="D347" s="0" t="s">
        <v>3898</v>
      </c>
      <c r="E347" s="0" t="s">
        <v>3899</v>
      </c>
      <c r="F347" s="0" t="s">
        <v>3890</v>
      </c>
      <c r="G347" s="0"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81D1A-268B-E8D8-92CF-DD839FD0B7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8" width="9.140625"/>
    <col min="2" max="2" style="4598" width="84.28125" customWidth="1"/>
    <col min="3" max="3" style="4598" width="9.140625"/>
  </cols>
  <sheetData>
    <row customHeight="1" ht="11.25">
      <c r="A1" s="891" t="s">
        <v>3920</v>
      </c>
      <c r="B1" s="891" t="s">
        <v>3921</v>
      </c>
      <c r="C1" s="891" t="s">
        <v>1166</v>
      </c>
    </row>
    <row customHeight="1" ht="11.25">
      <c r="A2" s="891">
        <v>4189678</v>
      </c>
      <c r="B2" s="891" t="s">
        <v>3922</v>
      </c>
      <c r="C2" s="891" t="s">
        <v>3923</v>
      </c>
    </row>
    <row customHeight="1" ht="11.25">
      <c r="A3" s="891">
        <v>4190415</v>
      </c>
      <c r="B3" s="891" t="s">
        <v>3924</v>
      </c>
      <c r="C3" s="891" t="s">
        <v>3923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C5C2E-EAC3-311D-485D-E7E809D116D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3925</v>
      </c>
      <c r="B1" s="219" t="s">
        <v>3926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4179F-C95C-3D2C-D59D-81122211F7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3927</v>
      </c>
      <c r="B1" s="0" t="b">
        <v>1</v>
      </c>
    </row>
    <row customHeight="1" ht="11.25">
      <c r="A2" s="0" t="s">
        <v>3928</v>
      </c>
      <c r="B2" s="0" t="b">
        <v>0</v>
      </c>
    </row>
    <row customHeight="1" ht="11.25">
      <c r="A3" s="0" t="s">
        <v>3929</v>
      </c>
      <c r="B3" s="0" t="b">
        <v>0</v>
      </c>
    </row>
    <row customHeight="1" ht="11.25">
      <c r="A4" s="0" t="s">
        <v>3930</v>
      </c>
      <c r="B4" s="0" t="b">
        <v>0</v>
      </c>
    </row>
    <row customHeight="1" ht="11.25">
      <c r="A5" s="0" t="s">
        <v>3931</v>
      </c>
      <c r="B5" s="0" t="b">
        <v>1</v>
      </c>
    </row>
    <row customHeight="1" ht="11.25">
      <c r="A6" s="0" t="s">
        <v>3932</v>
      </c>
      <c r="B6" s="0" t="b">
        <v>0</v>
      </c>
    </row>
    <row customHeight="1" ht="11.25">
      <c r="A7" s="0" t="s">
        <v>3933</v>
      </c>
      <c r="B7" s="0" t="b">
        <v>0</v>
      </c>
    </row>
    <row customHeight="1" ht="11.25">
      <c r="A8" s="0" t="s">
        <v>3934</v>
      </c>
      <c r="B8" s="0" t="b">
        <v>0</v>
      </c>
    </row>
    <row customHeight="1" ht="11.25">
      <c r="A9" s="0" t="s">
        <v>3935</v>
      </c>
      <c r="B9" s="0" t="b">
        <v>0</v>
      </c>
    </row>
    <row customHeight="1" ht="11.25">
      <c r="A10" s="0" t="s">
        <v>3936</v>
      </c>
      <c r="B10" s="0" t="b">
        <v>0</v>
      </c>
    </row>
    <row customHeight="1" ht="11.25">
      <c r="A11" s="0" t="s">
        <v>3937</v>
      </c>
      <c r="B11" s="0" t="b">
        <v>1</v>
      </c>
    </row>
    <row customHeight="1" ht="11.25">
      <c r="A12" s="0" t="s">
        <v>3938</v>
      </c>
      <c r="B12" s="0" t="b">
        <v>0</v>
      </c>
    </row>
    <row customHeight="1" ht="11.25">
      <c r="A13" s="0" t="s">
        <v>3939</v>
      </c>
      <c r="B13" s="0" t="b">
        <v>0</v>
      </c>
    </row>
    <row customHeight="1" ht="11.25">
      <c r="A14" s="0" t="s">
        <v>3940</v>
      </c>
      <c r="B14" s="0" t="b">
        <v>0</v>
      </c>
    </row>
    <row customHeight="1" ht="11.25">
      <c r="A15" s="0" t="s">
        <v>3941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B71D-2B2D-922A-3FEA-2B2DEEB607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7FDFD-905D-3ED5-2187-9F794E5A772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3942</v>
      </c>
      <c r="B1" s="123" t="s">
        <v>3943</v>
      </c>
    </row>
    <row customHeight="1" ht="11.25">
      <c r="A2" s="118" t="s">
        <v>3944</v>
      </c>
      <c r="B2" s="118" t="s">
        <v>3945</v>
      </c>
    </row>
    <row customHeight="1" ht="11.25">
      <c r="A3" s="118" t="s">
        <v>3946</v>
      </c>
      <c r="B3" s="118" t="s">
        <v>3947</v>
      </c>
    </row>
    <row customHeight="1" ht="11.25">
      <c r="A4" s="118" t="s">
        <v>3948</v>
      </c>
      <c r="B4" s="118" t="s">
        <v>3949</v>
      </c>
    </row>
    <row customHeight="1" ht="11.25">
      <c r="A5" s="118" t="s">
        <v>3950</v>
      </c>
      <c r="B5" s="118" t="s">
        <v>3951</v>
      </c>
    </row>
    <row customHeight="1" ht="11.25">
      <c r="A6" s="118" t="s">
        <v>3952</v>
      </c>
      <c r="B6" s="118" t="s">
        <v>3953</v>
      </c>
    </row>
    <row customHeight="1" ht="11.25">
      <c r="A7" s="118" t="s">
        <v>3954</v>
      </c>
      <c r="B7" s="118" t="s">
        <v>3955</v>
      </c>
    </row>
    <row customHeight="1" ht="11.25">
      <c r="A8" s="118" t="s">
        <v>3956</v>
      </c>
      <c r="B8" s="118" t="s">
        <v>3957</v>
      </c>
    </row>
    <row customHeight="1" ht="11.25">
      <c r="A9" s="118" t="s">
        <v>3958</v>
      </c>
      <c r="B9" s="118" t="s">
        <v>3959</v>
      </c>
    </row>
    <row customHeight="1" ht="11.25">
      <c r="A10" s="118" t="s">
        <v>3960</v>
      </c>
      <c r="B10" s="118" t="s">
        <v>3961</v>
      </c>
    </row>
    <row customHeight="1" ht="11.25">
      <c r="A11" s="118" t="s">
        <v>3962</v>
      </c>
      <c r="B11" s="118" t="s">
        <v>3963</v>
      </c>
    </row>
    <row customHeight="1" ht="11.25">
      <c r="A12" s="118" t="s">
        <v>3964</v>
      </c>
      <c r="B12" s="118" t="s">
        <v>3965</v>
      </c>
    </row>
    <row customHeight="1" ht="11.25">
      <c r="A13" s="118" t="s">
        <v>3966</v>
      </c>
      <c r="B13" s="118" t="s">
        <v>3967</v>
      </c>
    </row>
    <row customHeight="1" ht="11.25">
      <c r="A14" s="118" t="s">
        <v>3968</v>
      </c>
      <c r="B14" s="118" t="s">
        <v>3969</v>
      </c>
    </row>
    <row customHeight="1" ht="11.25">
      <c r="A15" s="118" t="s">
        <v>3970</v>
      </c>
      <c r="B15" s="118" t="s">
        <v>3971</v>
      </c>
    </row>
    <row customHeight="1" ht="11.25">
      <c r="A16" s="118" t="s">
        <v>3972</v>
      </c>
      <c r="B16" s="118" t="s">
        <v>3973</v>
      </c>
    </row>
    <row customHeight="1" ht="11.25">
      <c r="A17" s="118" t="s">
        <v>3974</v>
      </c>
      <c r="B17" s="118" t="s">
        <v>3975</v>
      </c>
    </row>
    <row customHeight="1" ht="11.25">
      <c r="A18" s="118" t="s">
        <v>3976</v>
      </c>
      <c r="B18" s="118" t="s">
        <v>3977</v>
      </c>
    </row>
    <row customHeight="1" ht="11.25">
      <c r="A19" s="118" t="s">
        <v>3978</v>
      </c>
      <c r="B19" s="118" t="s">
        <v>3979</v>
      </c>
    </row>
    <row customHeight="1" ht="11.25">
      <c r="A20" s="118" t="s">
        <v>3980</v>
      </c>
      <c r="B20" s="118" t="s">
        <v>3981</v>
      </c>
    </row>
    <row customHeight="1" ht="11.25">
      <c r="A21" s="118" t="s">
        <v>3982</v>
      </c>
      <c r="B21" s="118" t="s">
        <v>3983</v>
      </c>
    </row>
    <row customHeight="1" ht="11.25">
      <c r="A22" s="118" t="s">
        <v>3984</v>
      </c>
      <c r="B22" s="118" t="s">
        <v>3985</v>
      </c>
    </row>
    <row customHeight="1" ht="11.25">
      <c r="A23" s="118" t="s">
        <v>3986</v>
      </c>
      <c r="B23" s="118" t="s">
        <v>3987</v>
      </c>
    </row>
    <row customHeight="1" ht="11.25">
      <c r="A24" s="118" t="s">
        <v>3988</v>
      </c>
      <c r="B24" s="118" t="s">
        <v>3989</v>
      </c>
    </row>
    <row customHeight="1" ht="11.25">
      <c r="A25" s="118" t="s">
        <v>3990</v>
      </c>
      <c r="B25" s="118" t="s">
        <v>3991</v>
      </c>
    </row>
    <row customHeight="1" ht="11.25">
      <c r="A26" s="118" t="s">
        <v>3992</v>
      </c>
      <c r="B26" s="118" t="s">
        <v>3993</v>
      </c>
    </row>
    <row customHeight="1" ht="11.25">
      <c r="A27" s="118" t="s">
        <v>3994</v>
      </c>
      <c r="B27" s="118" t="s">
        <v>3995</v>
      </c>
    </row>
    <row customHeight="1" ht="11.25">
      <c r="A28" s="118" t="s">
        <v>3996</v>
      </c>
      <c r="B28" s="118" t="s">
        <v>3997</v>
      </c>
    </row>
    <row customHeight="1" ht="11.25">
      <c r="A29" s="118" t="s">
        <v>3998</v>
      </c>
      <c r="B29" s="118" t="s">
        <v>3999</v>
      </c>
    </row>
    <row customHeight="1" ht="11.25">
      <c r="A30" s="118" t="s">
        <v>4000</v>
      </c>
      <c r="B30" s="118" t="s">
        <v>4001</v>
      </c>
    </row>
    <row customHeight="1" ht="11.25">
      <c r="A31" s="118" t="s">
        <v>4002</v>
      </c>
      <c r="B31" s="118" t="s">
        <v>4003</v>
      </c>
    </row>
    <row customHeight="1" ht="11.25">
      <c r="A32" s="118" t="s">
        <v>4004</v>
      </c>
      <c r="B32" s="118" t="s">
        <v>4005</v>
      </c>
    </row>
    <row customHeight="1" ht="11.25">
      <c r="A33" s="118" t="s">
        <v>4006</v>
      </c>
      <c r="B33" s="118" t="s">
        <v>4007</v>
      </c>
    </row>
    <row customHeight="1" ht="11.25">
      <c r="A34" s="118" t="s">
        <v>4008</v>
      </c>
      <c r="B34" s="118" t="s">
        <v>4009</v>
      </c>
    </row>
    <row customHeight="1" ht="11.25">
      <c r="A35" s="118" t="s">
        <v>4010</v>
      </c>
      <c r="B35" s="118" t="s">
        <v>4011</v>
      </c>
    </row>
    <row customHeight="1" ht="11.25">
      <c r="A36" s="118" t="s">
        <v>4012</v>
      </c>
      <c r="B36" s="118" t="s">
        <v>4013</v>
      </c>
    </row>
    <row customHeight="1" ht="11.25">
      <c r="A37" s="118" t="s">
        <v>4014</v>
      </c>
      <c r="B37" s="118" t="s">
        <v>4015</v>
      </c>
    </row>
    <row customHeight="1" ht="11.25">
      <c r="A38" s="118" t="s">
        <v>4016</v>
      </c>
      <c r="B38" s="118" t="s">
        <v>4017</v>
      </c>
    </row>
    <row customHeight="1" ht="11.25">
      <c r="A39" s="118" t="s">
        <v>4018</v>
      </c>
      <c r="B39" s="118" t="s">
        <v>4019</v>
      </c>
    </row>
    <row customHeight="1" ht="11.25">
      <c r="A40" s="118" t="s">
        <v>4020</v>
      </c>
      <c r="B40" s="118" t="s">
        <v>4021</v>
      </c>
    </row>
    <row customHeight="1" ht="11.25">
      <c r="A41" s="118" t="s">
        <v>4022</v>
      </c>
      <c r="B41" s="118" t="s">
        <v>4023</v>
      </c>
    </row>
    <row customHeight="1" ht="11.25">
      <c r="A42" s="118" t="s">
        <v>4024</v>
      </c>
      <c r="B42" s="118" t="s">
        <v>4025</v>
      </c>
    </row>
    <row customHeight="1" ht="11.25">
      <c r="A43" s="118" t="s">
        <v>4026</v>
      </c>
      <c r="B43" s="118" t="s">
        <v>4027</v>
      </c>
    </row>
    <row customHeight="1" ht="11.25">
      <c r="A44" s="118" t="s">
        <v>4028</v>
      </c>
      <c r="B44" s="118" t="s">
        <v>4029</v>
      </c>
    </row>
    <row customHeight="1" ht="11.25">
      <c r="A45" s="118" t="s">
        <v>4030</v>
      </c>
      <c r="B45" s="118" t="s">
        <v>4031</v>
      </c>
    </row>
    <row customHeight="1" ht="11.25">
      <c r="A46" s="118" t="s">
        <v>4032</v>
      </c>
      <c r="B46" s="118" t="s">
        <v>4033</v>
      </c>
    </row>
    <row customHeight="1" ht="11.25">
      <c r="A47" s="118" t="s">
        <v>4034</v>
      </c>
      <c r="B47" s="118" t="s">
        <v>4035</v>
      </c>
    </row>
    <row customHeight="1" ht="11.25">
      <c r="A48" s="118" t="s">
        <v>4036</v>
      </c>
      <c r="B48" s="118" t="s">
        <v>4037</v>
      </c>
    </row>
    <row customHeight="1" ht="11.25">
      <c r="A49" s="118" t="s">
        <v>4038</v>
      </c>
      <c r="B49" s="118" t="s">
        <v>4039</v>
      </c>
    </row>
    <row customHeight="1" ht="11.25">
      <c r="A50" s="118" t="s">
        <v>4040</v>
      </c>
      <c r="B50" s="118" t="s">
        <v>4041</v>
      </c>
    </row>
    <row customHeight="1" ht="11.25">
      <c r="A51" s="118" t="s">
        <v>4042</v>
      </c>
      <c r="B51" s="118" t="s">
        <v>4043</v>
      </c>
    </row>
    <row customHeight="1" ht="11.25">
      <c r="A52" s="118" t="s">
        <v>4044</v>
      </c>
      <c r="B52" s="118" t="s">
        <v>4045</v>
      </c>
    </row>
    <row customHeight="1" ht="11.25">
      <c r="A53" s="118" t="s">
        <v>4046</v>
      </c>
      <c r="B53" s="118" t="s">
        <v>4047</v>
      </c>
    </row>
    <row customHeight="1" ht="11.25">
      <c r="A54" s="118" t="s">
        <v>4048</v>
      </c>
      <c r="B54" s="118" t="s">
        <v>4049</v>
      </c>
    </row>
    <row customHeight="1" ht="11.25">
      <c r="A55" s="118" t="s">
        <v>4050</v>
      </c>
      <c r="B55" s="118" t="s">
        <v>4051</v>
      </c>
    </row>
    <row customHeight="1" ht="11.25">
      <c r="A56" s="118" t="s">
        <v>4052</v>
      </c>
      <c r="B56" s="118" t="s">
        <v>4053</v>
      </c>
    </row>
    <row customHeight="1" ht="11.25">
      <c r="A57" s="118" t="s">
        <v>4054</v>
      </c>
      <c r="B57" s="118" t="s">
        <v>4055</v>
      </c>
    </row>
    <row customHeight="1" ht="11.25">
      <c r="A58" s="118" t="s">
        <v>4056</v>
      </c>
      <c r="B58" s="118" t="s">
        <v>4057</v>
      </c>
    </row>
    <row customHeight="1" ht="11.25">
      <c r="A59" s="118" t="s">
        <v>4058</v>
      </c>
      <c r="B59" s="118" t="s">
        <v>4059</v>
      </c>
    </row>
    <row customHeight="1" ht="11.25">
      <c r="A60" s="118" t="s">
        <v>4060</v>
      </c>
      <c r="B60" s="118" t="s">
        <v>4061</v>
      </c>
    </row>
    <row customHeight="1" ht="11.25">
      <c r="A61" s="118"/>
      <c r="B61" s="118" t="s">
        <v>4062</v>
      </c>
    </row>
    <row customHeight="1" ht="11.25">
      <c r="A62" s="118"/>
      <c r="B62" s="118" t="s">
        <v>4063</v>
      </c>
    </row>
    <row customHeight="1" ht="11.25">
      <c r="A63" s="118"/>
      <c r="B63" s="118" t="s">
        <v>4064</v>
      </c>
    </row>
    <row customHeight="1" ht="11.25">
      <c r="A64" s="118"/>
      <c r="B64" s="118" t="s">
        <v>4065</v>
      </c>
    </row>
    <row customHeight="1" ht="11.25">
      <c r="A65" s="118"/>
      <c r="B65" s="118" t="s">
        <v>4066</v>
      </c>
    </row>
    <row customHeight="1" ht="11.25">
      <c r="A66" s="118"/>
      <c r="B66" s="118" t="s">
        <v>4067</v>
      </c>
    </row>
    <row customHeight="1" ht="11.25">
      <c r="A67" s="118"/>
      <c r="B67" s="118" t="s">
        <v>4068</v>
      </c>
    </row>
    <row customHeight="1" ht="11.25">
      <c r="A68" s="118"/>
      <c r="B68" s="118" t="s">
        <v>4069</v>
      </c>
    </row>
    <row customHeight="1" ht="11.25">
      <c r="A69" s="118"/>
      <c r="B69" s="118" t="s">
        <v>4070</v>
      </c>
    </row>
    <row customHeight="1" ht="11.25">
      <c r="A70" s="118"/>
      <c r="B70" s="118" t="s">
        <v>4071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9C2BA-E38E-AB0E-B218-07BD7D274F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4072</v>
      </c>
    </row>
    <row customHeight="1" ht="90">
      <c r="B2" s="150" t="s">
        <v>4073</v>
      </c>
    </row>
    <row customHeight="1" ht="67.5">
      <c r="B3" s="150" t="s">
        <v>4074</v>
      </c>
    </row>
    <row customHeight="1" ht="33.75">
      <c r="B4" s="150" t="s">
        <v>4075</v>
      </c>
    </row>
    <row customHeight="1" ht="11.25">
      <c r="B5" s="150" t="s">
        <v>4076</v>
      </c>
    </row>
    <row customHeight="1" ht="22.5">
      <c r="B6" s="150" t="s">
        <v>4077</v>
      </c>
    </row>
    <row customHeight="1" ht="22.5">
      <c r="B7" s="150" t="s">
        <v>4078</v>
      </c>
    </row>
    <row customHeight="1" ht="22.5">
      <c r="B8" s="150" t="s">
        <v>4079</v>
      </c>
    </row>
    <row customHeight="1" ht="22.5">
      <c r="B9" s="150" t="s">
        <v>4080</v>
      </c>
    </row>
    <row customHeight="1" ht="56.25">
      <c r="B10" s="150" t="s">
        <v>4081</v>
      </c>
    </row>
    <row customHeight="1" ht="12.75">
      <c r="B11" s="215" t="s">
        <v>4082</v>
      </c>
    </row>
    <row customHeight="1" ht="11.25">
      <c r="B12" s="149" t="s">
        <v>4083</v>
      </c>
    </row>
    <row customHeight="1" ht="22.5">
      <c r="B13" s="150" t="s">
        <v>4084</v>
      </c>
    </row>
    <row customHeight="1" ht="67.5">
      <c r="B14" s="150" t="s">
        <v>4085</v>
      </c>
    </row>
    <row customHeight="1" ht="22.5">
      <c r="B15" s="150" t="s">
        <v>4086</v>
      </c>
    </row>
    <row customHeight="1" ht="11.25">
      <c r="B16" s="149" t="s">
        <v>4087</v>
      </c>
      <c r="D16" s="156"/>
    </row>
    <row customHeight="1" ht="33.75">
      <c r="B17" s="150" t="s">
        <v>4088</v>
      </c>
    </row>
    <row customHeight="1" ht="33.75">
      <c r="B18" s="150" t="s">
        <v>4089</v>
      </c>
    </row>
    <row customHeight="1" ht="11.25">
      <c r="B19" s="150" t="s">
        <v>4090</v>
      </c>
    </row>
    <row customHeight="1" ht="33.75">
      <c r="B20" s="150" t="s">
        <v>4091</v>
      </c>
    </row>
    <row customHeight="1" ht="11.25">
      <c r="B21" s="149" t="s">
        <v>4092</v>
      </c>
    </row>
    <row customHeight="1" ht="11.25">
      <c r="B22" s="150" t="s">
        <v>4093</v>
      </c>
    </row>
    <row r="24" customHeight="1" ht="22.5">
      <c r="B24" s="217" t="s">
        <v>4094</v>
      </c>
    </row>
    <row r="26" customHeight="1" ht="11.25">
      <c r="B26" s="149" t="s">
        <v>4095</v>
      </c>
    </row>
    <row customHeight="1" ht="22.5">
      <c r="B27" s="216" t="s">
        <v>399</v>
      </c>
    </row>
    <row customHeight="1" ht="56.25">
      <c r="B28" s="216" t="s">
        <v>4096</v>
      </c>
    </row>
    <row customHeight="1" ht="11.25">
      <c r="B29" s="266" t="s">
        <v>4097</v>
      </c>
    </row>
    <row customHeight="1" ht="22.5">
      <c r="B30" s="216" t="s">
        <v>4098</v>
      </c>
    </row>
    <row r="32" customHeight="1" ht="11.25">
      <c r="A32" s="244"/>
      <c r="B32" s="245" t="s">
        <v>4099</v>
      </c>
    </row>
    <row customHeight="1" ht="14.25">
      <c r="A33" s="246">
        <v>1</v>
      </c>
      <c r="B33" s="247" t="s">
        <v>4100</v>
      </c>
    </row>
    <row customHeight="1" ht="14.25">
      <c r="A34" s="246">
        <v>2</v>
      </c>
      <c r="B34" s="247" t="s">
        <v>4101</v>
      </c>
    </row>
    <row customHeight="1" ht="11.25">
      <c r="B35" s="245" t="s">
        <v>4102</v>
      </c>
    </row>
    <row customHeight="1" ht="11.25">
      <c r="B36" s="247" t="s">
        <v>4103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